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68" yWindow="-192" windowWidth="11304" windowHeight="5820" tabRatio="578"/>
  </bookViews>
  <sheets>
    <sheet name="Sheet1" sheetId="3" r:id="rId1"/>
    <sheet name="Sheet2" sheetId="1" r:id="rId2"/>
    <sheet name="Sheet4" sheetId="2" r:id="rId3"/>
  </sheets>
  <definedNames>
    <definedName name="_xlnm.Print_Area" localSheetId="0">Sheet1!$A$1:$T$22</definedName>
    <definedName name="_xlnm.Print_Area" localSheetId="1">Sheet2!$A$1:$V$30</definedName>
    <definedName name="_xlnm.Print_Area" localSheetId="2">Sheet4!$A$1:$V$30</definedName>
  </definedNames>
  <calcPr calcId="125725"/>
</workbook>
</file>

<file path=xl/calcChain.xml><?xml version="1.0" encoding="utf-8"?>
<calcChain xmlns="http://schemas.openxmlformats.org/spreadsheetml/2006/main">
  <c r="T22" i="3"/>
  <c r="S22"/>
  <c r="K22"/>
  <c r="K8"/>
  <c r="K9"/>
  <c r="K10"/>
  <c r="K11"/>
  <c r="K12"/>
  <c r="K13"/>
  <c r="K14"/>
  <c r="K15"/>
  <c r="K16"/>
  <c r="K17"/>
  <c r="K18"/>
  <c r="K19"/>
  <c r="K20"/>
  <c r="K21"/>
  <c r="T21"/>
  <c r="S21"/>
  <c r="T20"/>
  <c r="S20"/>
  <c r="T19"/>
  <c r="S19"/>
  <c r="T18"/>
  <c r="S18"/>
  <c r="T17"/>
  <c r="S17"/>
  <c r="T16"/>
  <c r="S16"/>
  <c r="T15"/>
  <c r="S15"/>
  <c r="T14"/>
  <c r="S14"/>
  <c r="T13"/>
  <c r="S13"/>
  <c r="T12"/>
  <c r="S12"/>
  <c r="T11"/>
  <c r="T10"/>
  <c r="S10"/>
  <c r="T9"/>
  <c r="S9"/>
  <c r="T8"/>
  <c r="S8"/>
  <c r="E30" i="2"/>
  <c r="F28"/>
  <c r="U27"/>
  <c r="T27"/>
  <c r="S27"/>
  <c r="R27"/>
  <c r="Q27"/>
  <c r="P27"/>
  <c r="O27"/>
  <c r="N27"/>
  <c r="M27"/>
  <c r="L27"/>
  <c r="K27"/>
  <c r="J27"/>
  <c r="I27"/>
  <c r="H27"/>
  <c r="G27"/>
  <c r="F27"/>
  <c r="E27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V24"/>
  <c r="U24"/>
  <c r="L24"/>
  <c r="V23"/>
  <c r="U23"/>
  <c r="L23"/>
  <c r="V22"/>
  <c r="U22"/>
  <c r="L22"/>
  <c r="V21"/>
  <c r="U21"/>
  <c r="L21"/>
  <c r="V20"/>
  <c r="U20"/>
  <c r="L20"/>
  <c r="V19"/>
  <c r="U19"/>
  <c r="L19"/>
  <c r="V18"/>
  <c r="U18"/>
  <c r="L18"/>
  <c r="V17"/>
  <c r="U17"/>
  <c r="L17"/>
  <c r="V16"/>
  <c r="U16"/>
  <c r="L16"/>
  <c r="V15"/>
  <c r="U15"/>
  <c r="L15"/>
  <c r="V14"/>
  <c r="U14"/>
  <c r="L14"/>
  <c r="V13"/>
  <c r="U13"/>
  <c r="L13"/>
  <c r="V12"/>
  <c r="U12"/>
  <c r="L12"/>
  <c r="V11"/>
  <c r="U11"/>
  <c r="L11"/>
  <c r="V10"/>
  <c r="U10"/>
  <c r="L10"/>
  <c r="V9"/>
  <c r="U9"/>
  <c r="L9"/>
  <c r="V8"/>
  <c r="U8"/>
  <c r="L8"/>
  <c r="V7"/>
  <c r="U7"/>
  <c r="L7"/>
  <c r="V6"/>
  <c r="U6"/>
  <c r="L6"/>
  <c r="V5"/>
  <c r="U5"/>
  <c r="L5"/>
  <c r="V4"/>
  <c r="U4"/>
  <c r="L4"/>
  <c r="E30" i="1"/>
  <c r="L28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V24"/>
  <c r="U24"/>
  <c r="K24"/>
  <c r="V23"/>
  <c r="U23"/>
  <c r="K23"/>
  <c r="V22"/>
  <c r="U22"/>
  <c r="K22"/>
  <c r="V21"/>
  <c r="U21"/>
  <c r="K21"/>
  <c r="V20"/>
  <c r="U20"/>
  <c r="K20"/>
  <c r="V19"/>
  <c r="U19"/>
  <c r="K19"/>
  <c r="V18"/>
  <c r="U18"/>
  <c r="K18"/>
  <c r="V17"/>
  <c r="U17"/>
  <c r="K17"/>
  <c r="V16"/>
  <c r="U16"/>
  <c r="K16"/>
  <c r="V15"/>
  <c r="U15"/>
  <c r="K15"/>
  <c r="V14"/>
  <c r="U14"/>
  <c r="K14"/>
  <c r="V13"/>
  <c r="U13"/>
  <c r="K13"/>
  <c r="V12"/>
  <c r="U12"/>
  <c r="K12"/>
  <c r="V11"/>
  <c r="U11"/>
  <c r="K11"/>
  <c r="V10"/>
  <c r="U10"/>
  <c r="K10"/>
  <c r="V9"/>
  <c r="U9"/>
  <c r="K9"/>
  <c r="V8"/>
  <c r="U8"/>
  <c r="K8"/>
  <c r="V7"/>
  <c r="U7"/>
  <c r="K7"/>
  <c r="V6"/>
  <c r="U6"/>
  <c r="K6"/>
  <c r="V5"/>
  <c r="U5"/>
  <c r="K5"/>
  <c r="V4"/>
  <c r="U4"/>
  <c r="K4"/>
  <c r="T7" i="3"/>
  <c r="S7"/>
  <c r="K7"/>
  <c r="T6"/>
  <c r="S6"/>
  <c r="K6"/>
  <c r="T5"/>
  <c r="S5"/>
  <c r="K5"/>
  <c r="T4"/>
  <c r="S4"/>
  <c r="K4"/>
</calcChain>
</file>

<file path=xl/comments1.xml><?xml version="1.0" encoding="utf-8"?>
<comments xmlns="http://schemas.openxmlformats.org/spreadsheetml/2006/main">
  <authors>
    <author>gillp101</author>
  </authors>
  <commentList>
    <comment ref="K25" authorId="0">
      <text>
        <r>
          <rPr>
            <b/>
            <sz val="8"/>
            <color indexed="81"/>
            <rFont val="Tahoma"/>
            <family val="2"/>
          </rPr>
          <t>g</t>
        </r>
        <r>
          <rPr>
            <b/>
            <sz val="12"/>
            <color indexed="81"/>
            <rFont val="Tahoma"/>
            <family val="2"/>
          </rPr>
          <t>illp101:</t>
        </r>
        <r>
          <rPr>
            <sz val="12"/>
            <color indexed="81"/>
            <rFont val="Tahoma"/>
            <family val="2"/>
          </rPr>
          <t xml:space="preserve">
Total = Receipt Total  - BFd figure</t>
        </r>
      </text>
    </comment>
    <comment ref="U25" authorId="0">
      <text>
        <r>
          <rPr>
            <b/>
            <sz val="12"/>
            <color indexed="81"/>
            <rFont val="Tahoma"/>
            <family val="2"/>
          </rPr>
          <t>gillp101:</t>
        </r>
        <r>
          <rPr>
            <sz val="12"/>
            <color indexed="81"/>
            <rFont val="Tahoma"/>
            <family val="2"/>
          </rPr>
          <t xml:space="preserve">
= Payment Col</t>
        </r>
      </text>
    </comment>
    <comment ref="V25" authorId="0">
      <text>
        <r>
          <rPr>
            <b/>
            <sz val="12"/>
            <color indexed="81"/>
            <rFont val="Tahoma"/>
            <family val="2"/>
          </rPr>
          <t>gillp101:</t>
        </r>
        <r>
          <rPr>
            <sz val="12"/>
            <color indexed="81"/>
            <rFont val="Tahoma"/>
            <family val="2"/>
          </rPr>
          <t xml:space="preserve">
Should = B Cw Fd figure</t>
        </r>
      </text>
    </comment>
    <comment ref="K27" authorId="0">
      <text>
        <r>
          <rPr>
            <b/>
            <sz val="12"/>
            <color indexed="81"/>
            <rFont val="Tahoma"/>
            <family val="2"/>
          </rPr>
          <t>gillp101:</t>
        </r>
        <r>
          <rPr>
            <sz val="12"/>
            <color indexed="81"/>
            <rFont val="Tahoma"/>
            <family val="2"/>
          </rPr>
          <t xml:space="preserve">
= Receipt Col total</t>
        </r>
      </text>
    </comment>
    <comment ref="U27" authorId="0">
      <text>
        <r>
          <rPr>
            <b/>
            <sz val="12"/>
            <color indexed="81"/>
            <rFont val="Tahoma"/>
            <family val="2"/>
          </rPr>
          <t>gillp101:</t>
        </r>
        <r>
          <rPr>
            <sz val="12"/>
            <color indexed="81"/>
            <rFont val="Tahoma"/>
            <family val="2"/>
          </rPr>
          <t xml:space="preserve">
= Payment Col</t>
        </r>
      </text>
    </comment>
    <comment ref="V27" authorId="0">
      <text>
        <r>
          <rPr>
            <b/>
            <sz val="12"/>
            <color indexed="81"/>
            <rFont val="Tahoma"/>
            <family val="2"/>
          </rPr>
          <t>gillp101:</t>
        </r>
        <r>
          <rPr>
            <sz val="12"/>
            <color indexed="81"/>
            <rFont val="Tahoma"/>
            <family val="2"/>
          </rPr>
          <t xml:space="preserve">
Should + col E</t>
        </r>
      </text>
    </comment>
  </commentList>
</comments>
</file>

<file path=xl/comments2.xml><?xml version="1.0" encoding="utf-8"?>
<comments xmlns="http://schemas.openxmlformats.org/spreadsheetml/2006/main">
  <authors>
    <author>gillp101</author>
  </authors>
  <commentList>
    <comment ref="L25" authorId="0">
      <text>
        <r>
          <rPr>
            <b/>
            <sz val="8"/>
            <color indexed="81"/>
            <rFont val="Tahoma"/>
            <family val="2"/>
          </rPr>
          <t>gillp101:</t>
        </r>
        <r>
          <rPr>
            <sz val="8"/>
            <color indexed="81"/>
            <rFont val="Tahoma"/>
            <family val="2"/>
          </rPr>
          <t xml:space="preserve">
Total = Receipt - BFd figure</t>
        </r>
      </text>
    </comment>
    <comment ref="U25" authorId="0">
      <text>
        <r>
          <rPr>
            <b/>
            <sz val="8"/>
            <color indexed="81"/>
            <rFont val="Tahoma"/>
            <family val="2"/>
          </rPr>
          <t>gillp101:</t>
        </r>
        <r>
          <rPr>
            <sz val="8"/>
            <color indexed="81"/>
            <rFont val="Tahoma"/>
            <family val="2"/>
          </rPr>
          <t xml:space="preserve">
= Payment Col</t>
        </r>
      </text>
    </comment>
    <comment ref="V25" authorId="0">
      <text>
        <r>
          <rPr>
            <b/>
            <sz val="8"/>
            <color indexed="81"/>
            <rFont val="Tahoma"/>
            <family val="2"/>
          </rPr>
          <t>gillp101:</t>
        </r>
        <r>
          <rPr>
            <sz val="8"/>
            <color indexed="81"/>
            <rFont val="Tahoma"/>
            <family val="2"/>
          </rPr>
          <t xml:space="preserve">
Should = B Cw Fd figure</t>
        </r>
      </text>
    </comment>
    <comment ref="L27" authorId="0">
      <text>
        <r>
          <rPr>
            <b/>
            <sz val="8"/>
            <color indexed="81"/>
            <rFont val="Tahoma"/>
            <family val="2"/>
          </rPr>
          <t>gillp101:</t>
        </r>
        <r>
          <rPr>
            <sz val="8"/>
            <color indexed="81"/>
            <rFont val="Tahoma"/>
            <family val="2"/>
          </rPr>
          <t xml:space="preserve">
= Receipt Col total</t>
        </r>
      </text>
    </comment>
    <comment ref="U27" authorId="0">
      <text>
        <r>
          <rPr>
            <b/>
            <sz val="8"/>
            <color indexed="81"/>
            <rFont val="Tahoma"/>
            <family val="2"/>
          </rPr>
          <t>gillp101:</t>
        </r>
        <r>
          <rPr>
            <sz val="8"/>
            <color indexed="81"/>
            <rFont val="Tahoma"/>
            <family val="2"/>
          </rPr>
          <t xml:space="preserve">
= Payment Col</t>
        </r>
      </text>
    </comment>
  </commentList>
</comments>
</file>

<file path=xl/sharedStrings.xml><?xml version="1.0" encoding="utf-8"?>
<sst xmlns="http://schemas.openxmlformats.org/spreadsheetml/2006/main" count="147" uniqueCount="87">
  <si>
    <t>Date</t>
  </si>
  <si>
    <t>Details</t>
  </si>
  <si>
    <t>V No</t>
  </si>
  <si>
    <t>Payment</t>
  </si>
  <si>
    <t>Precept</t>
  </si>
  <si>
    <t>Grants</t>
  </si>
  <si>
    <t>Payments</t>
  </si>
  <si>
    <t>Other</t>
  </si>
  <si>
    <t>Admin</t>
  </si>
  <si>
    <t>Sec 137</t>
  </si>
  <si>
    <t>VAT</t>
  </si>
  <si>
    <t>Receipts</t>
  </si>
  <si>
    <t>Receipt</t>
  </si>
  <si>
    <t>Clerk's
Salary</t>
  </si>
  <si>
    <t>Clerk's expenses</t>
  </si>
  <si>
    <t>V Hall
 Fees</t>
  </si>
  <si>
    <t>Totals</t>
  </si>
  <si>
    <t>Balance 
B Fd</t>
  </si>
  <si>
    <t>Sub totals</t>
  </si>
  <si>
    <t>Vat Repayment</t>
  </si>
  <si>
    <t>Insurance</t>
  </si>
  <si>
    <t>B Legion</t>
  </si>
  <si>
    <t>Audit Fess</t>
  </si>
  <si>
    <t>Balance 
Cw Fd</t>
  </si>
  <si>
    <t>B Fd</t>
  </si>
  <si>
    <t>Running 
Costs</t>
  </si>
  <si>
    <t>Total</t>
  </si>
  <si>
    <t>SLCC</t>
  </si>
  <si>
    <t>CPCC</t>
  </si>
  <si>
    <t>Village Hall 
Rent 255</t>
  </si>
  <si>
    <t>Ch No</t>
  </si>
  <si>
    <t xml:space="preserve">WALC Subs </t>
  </si>
  <si>
    <t>Playing Fields
 Donation</t>
  </si>
  <si>
    <t>Village Hall 
Donation</t>
  </si>
  <si>
    <t>N/A</t>
  </si>
  <si>
    <t>Vat 
Repayment</t>
  </si>
  <si>
    <t>Curent 
Balance 
Cw Fd</t>
  </si>
  <si>
    <t xml:space="preserve">WALC
 Subs </t>
  </si>
  <si>
    <t>VAT
 Refund</t>
  </si>
  <si>
    <t>Vat</t>
  </si>
  <si>
    <t>Other 
Payments</t>
  </si>
  <si>
    <t>Ammonut/
Payments</t>
  </si>
  <si>
    <t>Gen Rate/
Precept</t>
  </si>
  <si>
    <t>Interest</t>
  </si>
  <si>
    <t>Staff Costs</t>
  </si>
  <si>
    <t>Play Ground</t>
  </si>
  <si>
    <t>Ammonunt</t>
  </si>
  <si>
    <t>B Fd  - Lloyds CA</t>
  </si>
  <si>
    <t>B Fd  - Santander</t>
  </si>
  <si>
    <t>Ch/Ref</t>
  </si>
  <si>
    <t>BACS  30419</t>
  </si>
  <si>
    <t>RV02</t>
  </si>
  <si>
    <t>PV04</t>
  </si>
  <si>
    <t>BACS 11571</t>
  </si>
  <si>
    <t>RV03</t>
  </si>
  <si>
    <t>VAT Reclaim FY 16/17</t>
  </si>
  <si>
    <t>Roses Ltds Firworks</t>
  </si>
  <si>
    <t>PV 06</t>
  </si>
  <si>
    <t>Community 1st</t>
  </si>
  <si>
    <t>PV 10</t>
  </si>
  <si>
    <t>F Swift ( Pig Roast)</t>
  </si>
  <si>
    <t>PV13</t>
  </si>
  <si>
    <t>Summer Party Income</t>
  </si>
  <si>
    <t>CB500025</t>
  </si>
  <si>
    <t>RV06</t>
  </si>
  <si>
    <t>P Gill Clerks Sal &amp; Exp</t>
  </si>
  <si>
    <t>PV 19</t>
  </si>
  <si>
    <t xml:space="preserve">P Gill Clerk Sal &amp; Exps </t>
  </si>
  <si>
    <t>T Symonds</t>
  </si>
  <si>
    <t>PV21</t>
  </si>
  <si>
    <t>Playsafety Ltd (RoSPA Insp</t>
  </si>
  <si>
    <t>PV 24</t>
  </si>
  <si>
    <t>PV 27</t>
  </si>
  <si>
    <t>J Jones Catering Eqpt</t>
  </si>
  <si>
    <t>PV28</t>
  </si>
  <si>
    <t>E Hudson</t>
  </si>
  <si>
    <t>PV 30</t>
  </si>
  <si>
    <t>Bonfire Income</t>
  </si>
  <si>
    <t>CB500026</t>
  </si>
  <si>
    <t>RV 07</t>
  </si>
  <si>
    <t>PV 37</t>
  </si>
  <si>
    <t>P Gill Clerks Sal&amp; Exps</t>
  </si>
  <si>
    <t>J Bowen (Grass Cutting)</t>
  </si>
  <si>
    <t>PV 39</t>
  </si>
  <si>
    <t>P Gill Clerk's Sal &amp; Exp</t>
  </si>
  <si>
    <t>PV41</t>
  </si>
  <si>
    <t>EVERLEIGH PARISH COUNCIL ACCOUNTS 1 APR 17 - 31 MAR 18 TRANSACTIONS OVER £100.00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</si>
</sst>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32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1"/>
      <color indexed="12"/>
      <name val="Arial"/>
      <family val="2"/>
    </font>
    <font>
      <sz val="11"/>
      <color indexed="10"/>
      <name val="Arial"/>
      <family val="2"/>
    </font>
    <font>
      <b/>
      <sz val="11"/>
      <name val="Arial"/>
      <family val="2"/>
    </font>
    <font>
      <sz val="11"/>
      <color indexed="23"/>
      <name val="Arial"/>
      <family val="2"/>
    </font>
    <font>
      <b/>
      <sz val="11"/>
      <color indexed="12"/>
      <name val="Arial"/>
      <family val="2"/>
    </font>
    <font>
      <b/>
      <sz val="11"/>
      <color indexed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indexed="17"/>
      <name val="Arial"/>
      <family val="2"/>
    </font>
    <font>
      <sz val="11"/>
      <color indexed="17"/>
      <name val="Arial"/>
      <family val="2"/>
    </font>
    <font>
      <b/>
      <sz val="11"/>
      <color indexed="17"/>
      <name val="Arial"/>
      <family val="2"/>
    </font>
    <font>
      <b/>
      <sz val="11"/>
      <color indexed="12"/>
      <name val="Arial"/>
      <family val="2"/>
    </font>
    <font>
      <b/>
      <sz val="11"/>
      <color indexed="10"/>
      <name val="Arial"/>
      <family val="2"/>
    </font>
    <font>
      <b/>
      <sz val="12"/>
      <color indexed="81"/>
      <name val="Tahoma"/>
      <family val="2"/>
    </font>
    <font>
      <sz val="12"/>
      <color indexed="81"/>
      <name val="Tahoma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2"/>
      <name val="Arial"/>
      <family val="2"/>
    </font>
    <font>
      <b/>
      <sz val="12"/>
      <name val="Arial"/>
      <family val="2"/>
    </font>
    <font>
      <sz val="12"/>
      <color indexed="10"/>
      <name val="Arial"/>
      <family val="2"/>
    </font>
    <font>
      <b/>
      <u/>
      <sz val="12"/>
      <name val="Arial"/>
      <family val="2"/>
    </font>
    <font>
      <b/>
      <sz val="12"/>
      <color indexed="12"/>
      <name val="Arial"/>
      <family val="2"/>
    </font>
    <font>
      <sz val="12"/>
      <color rgb="FFFF0000"/>
      <name val="Arial"/>
      <family val="2"/>
    </font>
    <font>
      <b/>
      <sz val="12"/>
      <color theme="3" tint="0.39997558519241921"/>
      <name val="Arial"/>
      <family val="2"/>
    </font>
    <font>
      <sz val="12"/>
      <color theme="3" tint="0.39997558519241921"/>
      <name val="Arial"/>
      <family val="2"/>
    </font>
    <font>
      <sz val="12"/>
      <color rgb="FF00B050"/>
      <name val="Arial"/>
      <family val="2"/>
    </font>
    <font>
      <b/>
      <sz val="12"/>
      <color rgb="FFFF0000"/>
      <name val="Arial"/>
      <family val="2"/>
    </font>
    <font>
      <b/>
      <sz val="12"/>
      <color rgb="FF0070C0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2" fillId="0" borderId="2" xfId="0" applyFont="1" applyBorder="1"/>
    <xf numFmtId="0" fontId="4" fillId="0" borderId="1" xfId="0" applyFont="1" applyBorder="1"/>
    <xf numFmtId="0" fontId="3" fillId="0" borderId="1" xfId="0" applyFont="1" applyBorder="1" applyAlignment="1">
      <alignment wrapText="1"/>
    </xf>
    <xf numFmtId="0" fontId="3" fillId="0" borderId="3" xfId="0" applyFont="1" applyBorder="1"/>
    <xf numFmtId="0" fontId="5" fillId="0" borderId="4" xfId="0" applyFont="1" applyBorder="1"/>
    <xf numFmtId="0" fontId="4" fillId="0" borderId="5" xfId="0" applyFont="1" applyBorder="1" applyAlignment="1">
      <alignment wrapText="1"/>
    </xf>
    <xf numFmtId="0" fontId="4" fillId="0" borderId="1" xfId="0" applyFont="1" applyBorder="1" applyAlignment="1">
      <alignment wrapText="1"/>
    </xf>
    <xf numFmtId="39" fontId="3" fillId="0" borderId="5" xfId="0" applyNumberFormat="1" applyFont="1" applyBorder="1"/>
    <xf numFmtId="39" fontId="4" fillId="0" borderId="1" xfId="0" applyNumberFormat="1" applyFont="1" applyBorder="1"/>
    <xf numFmtId="39" fontId="3" fillId="0" borderId="1" xfId="0" applyNumberFormat="1" applyFont="1" applyBorder="1"/>
    <xf numFmtId="39" fontId="3" fillId="0" borderId="3" xfId="0" applyNumberFormat="1" applyFont="1" applyBorder="1"/>
    <xf numFmtId="39" fontId="5" fillId="0" borderId="4" xfId="0" applyNumberFormat="1" applyFont="1" applyBorder="1"/>
    <xf numFmtId="39" fontId="4" fillId="0" borderId="5" xfId="0" applyNumberFormat="1" applyFont="1" applyBorder="1"/>
    <xf numFmtId="39" fontId="2" fillId="0" borderId="1" xfId="0" applyNumberFormat="1" applyFont="1" applyBorder="1"/>
    <xf numFmtId="16" fontId="2" fillId="0" borderId="1" xfId="0" applyNumberFormat="1" applyFont="1" applyBorder="1"/>
    <xf numFmtId="0" fontId="2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6" fillId="3" borderId="1" xfId="0" applyFont="1" applyFill="1" applyBorder="1"/>
    <xf numFmtId="0" fontId="6" fillId="3" borderId="2" xfId="0" applyFont="1" applyFill="1" applyBorder="1"/>
    <xf numFmtId="0" fontId="3" fillId="3" borderId="5" xfId="0" applyFont="1" applyFill="1" applyBorder="1"/>
    <xf numFmtId="0" fontId="4" fillId="3" borderId="1" xfId="0" applyFont="1" applyFill="1" applyBorder="1"/>
    <xf numFmtId="0" fontId="3" fillId="3" borderId="1" xfId="0" applyFont="1" applyFill="1" applyBorder="1"/>
    <xf numFmtId="0" fontId="3" fillId="3" borderId="3" xfId="0" applyFont="1" applyFill="1" applyBorder="1"/>
    <xf numFmtId="0" fontId="6" fillId="3" borderId="4" xfId="0" applyFont="1" applyFill="1" applyBorder="1"/>
    <xf numFmtId="0" fontId="4" fillId="3" borderId="5" xfId="0" applyFont="1" applyFill="1" applyBorder="1"/>
    <xf numFmtId="16" fontId="5" fillId="0" borderId="1" xfId="0" applyNumberFormat="1" applyFont="1" applyBorder="1"/>
    <xf numFmtId="0" fontId="5" fillId="0" borderId="1" xfId="0" applyFont="1" applyBorder="1"/>
    <xf numFmtId="0" fontId="5" fillId="2" borderId="2" xfId="0" applyFont="1" applyFill="1" applyBorder="1"/>
    <xf numFmtId="39" fontId="7" fillId="0" borderId="5" xfId="0" applyNumberFormat="1" applyFont="1" applyBorder="1"/>
    <xf numFmtId="0" fontId="2" fillId="0" borderId="1" xfId="0" applyFont="1" applyBorder="1" applyAlignment="1">
      <alignment wrapText="1"/>
    </xf>
    <xf numFmtId="0" fontId="2" fillId="2" borderId="2" xfId="0" applyFont="1" applyFill="1" applyBorder="1"/>
    <xf numFmtId="0" fontId="2" fillId="0" borderId="5" xfId="0" applyFont="1" applyBorder="1"/>
    <xf numFmtId="2" fontId="2" fillId="0" borderId="1" xfId="0" applyNumberFormat="1" applyFont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3" borderId="5" xfId="0" applyFont="1" applyFill="1" applyBorder="1"/>
    <xf numFmtId="2" fontId="11" fillId="0" borderId="5" xfId="0" applyNumberFormat="1" applyFont="1" applyBorder="1"/>
    <xf numFmtId="39" fontId="12" fillId="0" borderId="1" xfId="0" applyNumberFormat="1" applyFont="1" applyBorder="1"/>
    <xf numFmtId="39" fontId="13" fillId="0" borderId="1" xfId="0" applyNumberFormat="1" applyFont="1" applyBorder="1"/>
    <xf numFmtId="39" fontId="8" fillId="0" borderId="4" xfId="0" applyNumberFormat="1" applyFont="1" applyBorder="1"/>
    <xf numFmtId="0" fontId="2" fillId="0" borderId="6" xfId="0" applyFont="1" applyBorder="1"/>
    <xf numFmtId="0" fontId="3" fillId="0" borderId="6" xfId="0" applyFont="1" applyBorder="1"/>
    <xf numFmtId="0" fontId="4" fillId="0" borderId="6" xfId="0" applyFont="1" applyBorder="1"/>
    <xf numFmtId="0" fontId="4" fillId="0" borderId="6" xfId="0" applyFont="1" applyBorder="1" applyAlignment="1">
      <alignment wrapText="1"/>
    </xf>
    <xf numFmtId="0" fontId="6" fillId="3" borderId="6" xfId="0" applyFont="1" applyFill="1" applyBorder="1"/>
    <xf numFmtId="0" fontId="5" fillId="0" borderId="6" xfId="0" applyFont="1" applyBorder="1"/>
    <xf numFmtId="0" fontId="2" fillId="0" borderId="6" xfId="0" applyFont="1" applyBorder="1" applyAlignment="1">
      <alignment wrapText="1"/>
    </xf>
    <xf numFmtId="0" fontId="2" fillId="3" borderId="6" xfId="0" applyFont="1" applyFill="1" applyBorder="1"/>
    <xf numFmtId="0" fontId="3" fillId="0" borderId="5" xfId="0" applyFont="1" applyBorder="1" applyAlignment="1">
      <alignment wrapText="1"/>
    </xf>
    <xf numFmtId="0" fontId="3" fillId="0" borderId="7" xfId="0" applyFont="1" applyBorder="1"/>
    <xf numFmtId="39" fontId="3" fillId="0" borderId="7" xfId="0" applyNumberFormat="1" applyFont="1" applyBorder="1"/>
    <xf numFmtId="0" fontId="3" fillId="3" borderId="7" xfId="0" applyFont="1" applyFill="1" applyBorder="1"/>
    <xf numFmtId="39" fontId="7" fillId="0" borderId="7" xfId="0" applyNumberFormat="1" applyFont="1" applyBorder="1"/>
    <xf numFmtId="0" fontId="4" fillId="0" borderId="2" xfId="0" applyFont="1" applyBorder="1"/>
    <xf numFmtId="39" fontId="4" fillId="0" borderId="2" xfId="0" applyNumberFormat="1" applyFont="1" applyBorder="1"/>
    <xf numFmtId="0" fontId="4" fillId="3" borderId="2" xfId="0" applyFont="1" applyFill="1" applyBorder="1"/>
    <xf numFmtId="2" fontId="11" fillId="0" borderId="2" xfId="0" applyNumberFormat="1" applyFont="1" applyBorder="1"/>
    <xf numFmtId="39" fontId="8" fillId="0" borderId="2" xfId="0" applyNumberFormat="1" applyFont="1" applyBorder="1"/>
    <xf numFmtId="39" fontId="14" fillId="0" borderId="5" xfId="0" applyNumberFormat="1" applyFont="1" applyBorder="1"/>
    <xf numFmtId="39" fontId="14" fillId="0" borderId="3" xfId="0" applyNumberFormat="1" applyFont="1" applyBorder="1"/>
    <xf numFmtId="39" fontId="15" fillId="0" borderId="1" xfId="0" applyNumberFormat="1" applyFont="1" applyBorder="1"/>
    <xf numFmtId="39" fontId="15" fillId="0" borderId="5" xfId="0" applyNumberFormat="1" applyFont="1" applyBorder="1"/>
    <xf numFmtId="0" fontId="4" fillId="0" borderId="2" xfId="0" applyFont="1" applyBorder="1" applyAlignment="1">
      <alignment horizontal="center"/>
    </xf>
    <xf numFmtId="0" fontId="14" fillId="0" borderId="4" xfId="0" applyFont="1" applyBorder="1"/>
    <xf numFmtId="39" fontId="14" fillId="0" borderId="4" xfId="0" applyNumberFormat="1" applyFont="1" applyBorder="1"/>
    <xf numFmtId="0" fontId="15" fillId="0" borderId="4" xfId="0" applyFont="1" applyBorder="1"/>
    <xf numFmtId="39" fontId="15" fillId="0" borderId="4" xfId="0" applyNumberFormat="1" applyFont="1" applyBorder="1"/>
    <xf numFmtId="2" fontId="5" fillId="0" borderId="1" xfId="0" applyNumberFormat="1" applyFont="1" applyBorder="1"/>
    <xf numFmtId="0" fontId="25" fillId="0" borderId="1" xfId="0" applyFont="1" applyBorder="1"/>
    <xf numFmtId="4" fontId="21" fillId="0" borderId="4" xfId="0" applyNumberFormat="1" applyFont="1" applyBorder="1"/>
    <xf numFmtId="4" fontId="22" fillId="0" borderId="5" xfId="0" applyNumberFormat="1" applyFont="1" applyBorder="1"/>
    <xf numFmtId="0" fontId="18" fillId="0" borderId="1" xfId="0" applyFont="1" applyBorder="1"/>
    <xf numFmtId="0" fontId="18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27" fillId="0" borderId="6" xfId="0" applyFont="1" applyBorder="1"/>
    <xf numFmtId="0" fontId="18" fillId="0" borderId="2" xfId="0" applyFont="1" applyBorder="1"/>
    <xf numFmtId="0" fontId="18" fillId="0" borderId="8" xfId="0" applyFont="1" applyBorder="1"/>
    <xf numFmtId="0" fontId="18" fillId="0" borderId="5" xfId="0" applyFont="1" applyBorder="1"/>
    <xf numFmtId="0" fontId="18" fillId="0" borderId="6" xfId="0" applyFont="1" applyBorder="1" applyAlignment="1">
      <alignment horizontal="center"/>
    </xf>
    <xf numFmtId="0" fontId="26" fillId="0" borderId="4" xfId="0" applyFont="1" applyBorder="1"/>
    <xf numFmtId="0" fontId="21" fillId="0" borderId="11" xfId="0" applyFont="1" applyBorder="1"/>
    <xf numFmtId="0" fontId="19" fillId="0" borderId="11" xfId="0" applyFont="1" applyBorder="1" applyAlignment="1">
      <alignment wrapText="1"/>
    </xf>
    <xf numFmtId="0" fontId="22" fillId="0" borderId="9" xfId="0" applyFont="1" applyBorder="1" applyAlignment="1">
      <alignment wrapText="1"/>
    </xf>
    <xf numFmtId="0" fontId="22" fillId="0" borderId="12" xfId="0" applyFont="1" applyBorder="1" applyAlignment="1">
      <alignment wrapText="1"/>
    </xf>
    <xf numFmtId="0" fontId="22" fillId="0" borderId="9" xfId="0" applyFont="1" applyBorder="1"/>
    <xf numFmtId="164" fontId="18" fillId="0" borderId="1" xfId="0" applyNumberFormat="1" applyFont="1" applyBorder="1" applyAlignment="1">
      <alignment horizontal="left"/>
    </xf>
    <xf numFmtId="0" fontId="20" fillId="0" borderId="6" xfId="0" applyFont="1" applyBorder="1" applyAlignment="1">
      <alignment horizontal="center"/>
    </xf>
    <xf numFmtId="4" fontId="28" fillId="0" borderId="1" xfId="0" applyNumberFormat="1" applyFont="1" applyBorder="1"/>
    <xf numFmtId="0" fontId="22" fillId="0" borderId="6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27" fillId="0" borderId="1" xfId="0" applyFont="1" applyBorder="1"/>
    <xf numFmtId="0" fontId="18" fillId="0" borderId="9" xfId="0" applyFont="1" applyBorder="1"/>
    <xf numFmtId="0" fontId="25" fillId="0" borderId="1" xfId="0" applyFont="1" applyBorder="1" applyAlignment="1">
      <alignment horizontal="center"/>
    </xf>
    <xf numFmtId="4" fontId="30" fillId="0" borderId="5" xfId="0" applyNumberFormat="1" applyFont="1" applyBorder="1"/>
    <xf numFmtId="4" fontId="21" fillId="0" borderId="4" xfId="0" applyNumberFormat="1" applyFont="1" applyBorder="1"/>
    <xf numFmtId="4" fontId="22" fillId="0" borderId="5" xfId="0" applyNumberFormat="1" applyFont="1" applyBorder="1"/>
    <xf numFmtId="4" fontId="30" fillId="0" borderId="5" xfId="0" applyNumberFormat="1" applyFont="1" applyBorder="1"/>
    <xf numFmtId="4" fontId="20" fillId="0" borderId="5" xfId="0" applyNumberFormat="1" applyFont="1" applyBorder="1" applyAlignment="1">
      <alignment horizontal="center"/>
    </xf>
    <xf numFmtId="0" fontId="20" fillId="0" borderId="9" xfId="0" applyFont="1" applyBorder="1" applyAlignment="1">
      <alignment horizontal="center" wrapText="1"/>
    </xf>
    <xf numFmtId="0" fontId="20" fillId="0" borderId="9" xfId="0" applyFont="1" applyBorder="1" applyAlignment="1">
      <alignment horizontal="center"/>
    </xf>
    <xf numFmtId="0" fontId="20" fillId="0" borderId="10" xfId="0" applyFont="1" applyBorder="1" applyAlignment="1">
      <alignment horizontal="center" wrapText="1"/>
    </xf>
    <xf numFmtId="0" fontId="21" fillId="0" borderId="11" xfId="0" applyFont="1" applyBorder="1" applyAlignment="1">
      <alignment horizontal="center"/>
    </xf>
    <xf numFmtId="4" fontId="21" fillId="0" borderId="4" xfId="0" applyNumberFormat="1" applyFont="1" applyBorder="1" applyAlignment="1">
      <alignment horizontal="center"/>
    </xf>
    <xf numFmtId="4" fontId="24" fillId="0" borderId="5" xfId="0" applyNumberFormat="1" applyFont="1" applyBorder="1" applyAlignment="1">
      <alignment horizontal="center"/>
    </xf>
    <xf numFmtId="164" fontId="25" fillId="0" borderId="1" xfId="0" applyNumberFormat="1" applyFont="1" applyBorder="1" applyAlignment="1">
      <alignment horizontal="left"/>
    </xf>
    <xf numFmtId="4" fontId="29" fillId="0" borderId="5" xfId="0" applyNumberFormat="1" applyFont="1" applyBorder="1"/>
    <xf numFmtId="4" fontId="25" fillId="0" borderId="5" xfId="0" applyNumberFormat="1" applyFont="1" applyBorder="1"/>
    <xf numFmtId="4" fontId="29" fillId="0" borderId="4" xfId="0" applyNumberFormat="1" applyFont="1" applyBorder="1"/>
    <xf numFmtId="164" fontId="31" fillId="0" borderId="1" xfId="0" applyNumberFormat="1" applyFont="1" applyBorder="1" applyAlignment="1">
      <alignment horizontal="left"/>
    </xf>
    <xf numFmtId="0" fontId="31" fillId="0" borderId="1" xfId="0" applyFont="1" applyBorder="1"/>
    <xf numFmtId="0" fontId="31" fillId="0" borderId="1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22" fillId="0" borderId="15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16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3"/>
  <sheetViews>
    <sheetView tabSelected="1" view="pageBreakPreview" zoomScale="40" zoomScaleNormal="100" zoomScaleSheetLayoutView="40" zoomScalePageLayoutView="53" workbookViewId="0">
      <pane ySplit="3" topLeftCell="A4" activePane="bottomLeft" state="frozen"/>
      <selection pane="bottomLeft" sqref="A1:T1"/>
    </sheetView>
  </sheetViews>
  <sheetFormatPr defaultColWidth="9.109375" defaultRowHeight="15"/>
  <cols>
    <col min="1" max="1" width="23.6640625" style="75" bestFit="1" customWidth="1"/>
    <col min="2" max="2" width="47.21875" style="74" bestFit="1" customWidth="1"/>
    <col min="3" max="3" width="14.33203125" style="76" bestFit="1" customWidth="1"/>
    <col min="4" max="4" width="16" style="74" bestFit="1" customWidth="1"/>
    <col min="5" max="5" width="20.33203125" style="93" bestFit="1" customWidth="1"/>
    <col min="6" max="6" width="18.44140625" style="74" bestFit="1" customWidth="1"/>
    <col min="7" max="7" width="14" style="74" bestFit="1" customWidth="1"/>
    <col min="8" max="9" width="16" style="74" bestFit="1" customWidth="1"/>
    <col min="10" max="10" width="15.6640625" style="74" bestFit="1" customWidth="1"/>
    <col min="11" max="11" width="18.21875" style="74" bestFit="1" customWidth="1"/>
    <col min="12" max="12" width="16.6640625" style="74" bestFit="1" customWidth="1"/>
    <col min="13" max="13" width="15.6640625" style="74" bestFit="1" customWidth="1"/>
    <col min="14" max="14" width="13.44140625" style="74" bestFit="1" customWidth="1"/>
    <col min="15" max="15" width="16" style="74" bestFit="1" customWidth="1"/>
    <col min="16" max="16" width="14" style="74" bestFit="1" customWidth="1"/>
    <col min="17" max="17" width="15.6640625" style="74" bestFit="1" customWidth="1"/>
    <col min="18" max="18" width="18.21875" style="74" bestFit="1" customWidth="1"/>
    <col min="19" max="19" width="21" style="74" bestFit="1" customWidth="1"/>
    <col min="20" max="20" width="18.33203125" style="74" bestFit="1" customWidth="1"/>
    <col min="21" max="21" width="8.109375" style="74" bestFit="1" customWidth="1"/>
    <col min="22" max="22" width="13.44140625" style="74" bestFit="1" customWidth="1"/>
    <col min="23" max="24" width="10.44140625" style="74" bestFit="1" customWidth="1"/>
    <col min="25" max="16384" width="9.109375" style="74"/>
  </cols>
  <sheetData>
    <row r="1" spans="1:20" ht="16.2" thickBot="1">
      <c r="A1" s="119" t="s">
        <v>86</v>
      </c>
      <c r="B1" s="120"/>
      <c r="C1" s="120"/>
      <c r="D1" s="120"/>
      <c r="E1" s="120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2"/>
    </row>
    <row r="2" spans="1:20" ht="16.2" thickTop="1" thickBot="1">
      <c r="E2" s="77"/>
      <c r="F2" s="114"/>
      <c r="G2" s="114"/>
      <c r="H2" s="114"/>
      <c r="I2" s="114"/>
      <c r="J2" s="114"/>
      <c r="K2" s="115"/>
      <c r="L2" s="78"/>
      <c r="M2" s="79"/>
      <c r="N2" s="116" t="s">
        <v>6</v>
      </c>
      <c r="O2" s="117"/>
      <c r="P2" s="117"/>
      <c r="Q2" s="117"/>
      <c r="R2" s="117"/>
      <c r="S2" s="118"/>
      <c r="T2" s="80"/>
    </row>
    <row r="3" spans="1:20" ht="31.8" thickTop="1">
      <c r="B3" s="74" t="s">
        <v>1</v>
      </c>
      <c r="C3" s="81" t="s">
        <v>49</v>
      </c>
      <c r="D3" s="78" t="s">
        <v>2</v>
      </c>
      <c r="E3" s="82" t="s">
        <v>11</v>
      </c>
      <c r="F3" s="101" t="s">
        <v>42</v>
      </c>
      <c r="G3" s="101" t="s">
        <v>43</v>
      </c>
      <c r="H3" s="102" t="s">
        <v>5</v>
      </c>
      <c r="I3" s="102" t="s">
        <v>7</v>
      </c>
      <c r="J3" s="103" t="s">
        <v>38</v>
      </c>
      <c r="K3" s="104" t="s">
        <v>26</v>
      </c>
      <c r="L3" s="84" t="s">
        <v>41</v>
      </c>
      <c r="M3" s="85" t="s">
        <v>46</v>
      </c>
      <c r="N3" s="86" t="s">
        <v>39</v>
      </c>
      <c r="O3" s="85" t="s">
        <v>44</v>
      </c>
      <c r="P3" s="87" t="s">
        <v>45</v>
      </c>
      <c r="Q3" s="85" t="s">
        <v>40</v>
      </c>
      <c r="R3" s="87" t="s">
        <v>9</v>
      </c>
      <c r="S3" s="83" t="s">
        <v>26</v>
      </c>
    </row>
    <row r="4" spans="1:20" ht="18.75" customHeight="1">
      <c r="A4" s="88">
        <v>42826</v>
      </c>
      <c r="B4" s="74" t="s">
        <v>47</v>
      </c>
      <c r="C4" s="89"/>
      <c r="D4" s="78"/>
      <c r="E4" s="96">
        <v>2623.57</v>
      </c>
      <c r="F4" s="100">
        <v>0</v>
      </c>
      <c r="G4" s="100">
        <v>0</v>
      </c>
      <c r="H4" s="100">
        <v>0</v>
      </c>
      <c r="I4" s="100">
        <v>0</v>
      </c>
      <c r="J4" s="100">
        <v>0</v>
      </c>
      <c r="K4" s="105">
        <f>SUM(F4:J4)</f>
        <v>0</v>
      </c>
      <c r="L4" s="73">
        <v>0</v>
      </c>
      <c r="M4" s="73">
        <v>0</v>
      </c>
      <c r="N4" s="73">
        <v>0</v>
      </c>
      <c r="O4" s="73">
        <v>0</v>
      </c>
      <c r="P4" s="73">
        <v>0</v>
      </c>
      <c r="Q4" s="73">
        <v>0</v>
      </c>
      <c r="R4" s="73">
        <v>0</v>
      </c>
      <c r="S4" s="72">
        <f>SUM(M4:R4)</f>
        <v>0</v>
      </c>
      <c r="T4" s="90">
        <f>SUM(E4-L4)</f>
        <v>2623.57</v>
      </c>
    </row>
    <row r="5" spans="1:20" ht="15.6">
      <c r="A5" s="88">
        <v>42826</v>
      </c>
      <c r="B5" s="74" t="s">
        <v>48</v>
      </c>
      <c r="C5" s="91"/>
      <c r="D5" s="92"/>
      <c r="E5" s="99">
        <v>1967.34</v>
      </c>
      <c r="F5" s="100">
        <v>0</v>
      </c>
      <c r="G5" s="100">
        <v>0</v>
      </c>
      <c r="H5" s="100">
        <v>0</v>
      </c>
      <c r="I5" s="100">
        <v>0</v>
      </c>
      <c r="J5" s="100">
        <v>0</v>
      </c>
      <c r="K5" s="105">
        <f>SUM(F5:J5)</f>
        <v>0</v>
      </c>
      <c r="L5" s="98">
        <v>0</v>
      </c>
      <c r="M5" s="98">
        <v>0</v>
      </c>
      <c r="N5" s="98">
        <v>0</v>
      </c>
      <c r="O5" s="98">
        <v>0</v>
      </c>
      <c r="P5" s="98">
        <v>0</v>
      </c>
      <c r="Q5" s="98">
        <v>0</v>
      </c>
      <c r="R5" s="98">
        <v>0</v>
      </c>
      <c r="S5" s="97">
        <f t="shared" ref="S5" si="0">SUM(M5:R5)</f>
        <v>0</v>
      </c>
      <c r="T5" s="90">
        <f t="shared" ref="T5" si="1">SUM(E5-L5)</f>
        <v>1967.34</v>
      </c>
    </row>
    <row r="6" spans="1:20" ht="15.6">
      <c r="A6" s="88">
        <v>42845</v>
      </c>
      <c r="B6" s="74" t="s">
        <v>55</v>
      </c>
      <c r="C6" s="76" t="s">
        <v>50</v>
      </c>
      <c r="D6" s="76" t="s">
        <v>51</v>
      </c>
      <c r="E6" s="99">
        <v>642.64</v>
      </c>
      <c r="F6" s="106">
        <v>0</v>
      </c>
      <c r="G6" s="100">
        <v>0</v>
      </c>
      <c r="H6" s="100">
        <v>0</v>
      </c>
      <c r="I6" s="100">
        <v>0</v>
      </c>
      <c r="J6" s="106">
        <v>642.64</v>
      </c>
      <c r="K6" s="105">
        <f t="shared" ref="K6:K21" si="2">SUM(F6:J6)</f>
        <v>642.64</v>
      </c>
      <c r="L6" s="98">
        <v>0</v>
      </c>
      <c r="M6" s="98">
        <v>0</v>
      </c>
      <c r="N6" s="98">
        <v>0</v>
      </c>
      <c r="O6" s="98">
        <v>0</v>
      </c>
      <c r="P6" s="98">
        <v>0</v>
      </c>
      <c r="Q6" s="98">
        <v>0</v>
      </c>
      <c r="R6" s="98">
        <v>0</v>
      </c>
      <c r="S6" s="97">
        <f t="shared" ref="S6:S7" si="3">SUM(M6:R6)</f>
        <v>0</v>
      </c>
      <c r="T6" s="90">
        <f t="shared" ref="T6:T7" si="4">SUM(E6-L6)</f>
        <v>642.64</v>
      </c>
    </row>
    <row r="7" spans="1:20" ht="15.6">
      <c r="A7" s="88">
        <v>42846</v>
      </c>
      <c r="B7" s="74" t="s">
        <v>4</v>
      </c>
      <c r="C7" s="76" t="s">
        <v>53</v>
      </c>
      <c r="D7" s="76" t="s">
        <v>54</v>
      </c>
      <c r="E7" s="99">
        <v>3448.01</v>
      </c>
      <c r="F7" s="106">
        <v>3448.01</v>
      </c>
      <c r="G7" s="100">
        <v>0</v>
      </c>
      <c r="H7" s="100">
        <v>0</v>
      </c>
      <c r="I7" s="100">
        <v>0</v>
      </c>
      <c r="J7" s="100">
        <v>0</v>
      </c>
      <c r="K7" s="105">
        <f t="shared" si="2"/>
        <v>3448.01</v>
      </c>
      <c r="L7" s="98">
        <v>0</v>
      </c>
      <c r="M7" s="98">
        <v>0</v>
      </c>
      <c r="N7" s="98">
        <v>0</v>
      </c>
      <c r="O7" s="98">
        <v>0</v>
      </c>
      <c r="P7" s="98">
        <v>0</v>
      </c>
      <c r="Q7" s="98">
        <v>0</v>
      </c>
      <c r="R7" s="98">
        <v>0</v>
      </c>
      <c r="S7" s="97">
        <f t="shared" si="3"/>
        <v>0</v>
      </c>
      <c r="T7" s="90">
        <f t="shared" si="4"/>
        <v>3448.01</v>
      </c>
    </row>
    <row r="8" spans="1:20" ht="15.6">
      <c r="A8" s="107">
        <v>42852</v>
      </c>
      <c r="B8" s="71" t="s">
        <v>56</v>
      </c>
      <c r="C8" s="95">
        <v>569</v>
      </c>
      <c r="D8" s="95" t="s">
        <v>52</v>
      </c>
      <c r="E8" s="99">
        <v>0</v>
      </c>
      <c r="F8" s="106">
        <v>0</v>
      </c>
      <c r="G8" s="100">
        <v>0</v>
      </c>
      <c r="H8" s="100">
        <v>0</v>
      </c>
      <c r="I8" s="100">
        <v>0</v>
      </c>
      <c r="J8" s="100">
        <v>0</v>
      </c>
      <c r="K8" s="105">
        <f t="shared" si="2"/>
        <v>0</v>
      </c>
      <c r="L8" s="108">
        <v>600</v>
      </c>
      <c r="M8" s="109">
        <v>0</v>
      </c>
      <c r="N8" s="108">
        <v>100.2</v>
      </c>
      <c r="O8" s="109">
        <v>0</v>
      </c>
      <c r="P8" s="109">
        <v>0</v>
      </c>
      <c r="Q8" s="108">
        <v>499.8</v>
      </c>
      <c r="R8" s="109">
        <v>0</v>
      </c>
      <c r="S8" s="110">
        <f t="shared" ref="S8" si="5">SUM(M8:R8)</f>
        <v>600</v>
      </c>
      <c r="T8" s="90">
        <f t="shared" ref="T8" si="6">SUM(E8-L8)</f>
        <v>-600</v>
      </c>
    </row>
    <row r="9" spans="1:20" ht="15.6">
      <c r="A9" s="107">
        <v>42863</v>
      </c>
      <c r="B9" s="71" t="s">
        <v>67</v>
      </c>
      <c r="C9" s="95">
        <v>572</v>
      </c>
      <c r="D9" s="95" t="s">
        <v>57</v>
      </c>
      <c r="E9" s="99">
        <v>0</v>
      </c>
      <c r="F9" s="106">
        <v>0</v>
      </c>
      <c r="G9" s="100">
        <v>0</v>
      </c>
      <c r="H9" s="100">
        <v>0</v>
      </c>
      <c r="I9" s="100">
        <v>0</v>
      </c>
      <c r="J9" s="100">
        <v>0</v>
      </c>
      <c r="K9" s="105">
        <f t="shared" si="2"/>
        <v>0</v>
      </c>
      <c r="L9" s="108">
        <v>297.64999999999998</v>
      </c>
      <c r="M9" s="109">
        <v>0</v>
      </c>
      <c r="N9" s="109">
        <v>0</v>
      </c>
      <c r="O9" s="108">
        <v>297.64999999999998</v>
      </c>
      <c r="P9" s="109">
        <v>0</v>
      </c>
      <c r="Q9" s="109">
        <v>0</v>
      </c>
      <c r="R9" s="109">
        <v>0</v>
      </c>
      <c r="S9" s="110">
        <f t="shared" ref="S9" si="7">SUM(M9:R9)</f>
        <v>297.64999999999998</v>
      </c>
      <c r="T9" s="90">
        <f t="shared" ref="T9" si="8">SUM(E9-L9)</f>
        <v>-297.64999999999998</v>
      </c>
    </row>
    <row r="10" spans="1:20" ht="15.6">
      <c r="A10" s="107">
        <v>42875</v>
      </c>
      <c r="B10" s="71" t="s">
        <v>58</v>
      </c>
      <c r="C10" s="95">
        <v>576</v>
      </c>
      <c r="D10" s="95" t="s">
        <v>59</v>
      </c>
      <c r="E10" s="99">
        <v>0</v>
      </c>
      <c r="F10" s="106">
        <v>0</v>
      </c>
      <c r="G10" s="100">
        <v>0</v>
      </c>
      <c r="H10" s="100">
        <v>0</v>
      </c>
      <c r="I10" s="100">
        <v>0</v>
      </c>
      <c r="J10" s="100">
        <v>0</v>
      </c>
      <c r="K10" s="105">
        <f t="shared" si="2"/>
        <v>0</v>
      </c>
      <c r="L10" s="108">
        <v>718.42</v>
      </c>
      <c r="M10" s="109">
        <v>0</v>
      </c>
      <c r="N10" s="109">
        <v>0</v>
      </c>
      <c r="O10" s="109">
        <v>0</v>
      </c>
      <c r="P10" s="109">
        <v>0</v>
      </c>
      <c r="Q10" s="108">
        <v>718.42</v>
      </c>
      <c r="R10" s="109">
        <v>0</v>
      </c>
      <c r="S10" s="110">
        <f t="shared" ref="S10" si="9">SUM(M10:R10)</f>
        <v>718.42</v>
      </c>
      <c r="T10" s="90">
        <f t="shared" ref="T10" si="10">SUM(E10-L10)</f>
        <v>-718.42</v>
      </c>
    </row>
    <row r="11" spans="1:20" ht="15.6">
      <c r="A11" s="107">
        <v>42922</v>
      </c>
      <c r="B11" s="71" t="s">
        <v>60</v>
      </c>
      <c r="C11" s="95">
        <v>579</v>
      </c>
      <c r="D11" s="95" t="s">
        <v>61</v>
      </c>
      <c r="E11" s="99">
        <v>0</v>
      </c>
      <c r="F11" s="106">
        <v>0</v>
      </c>
      <c r="G11" s="100">
        <v>0</v>
      </c>
      <c r="H11" s="100">
        <v>0</v>
      </c>
      <c r="I11" s="100">
        <v>0</v>
      </c>
      <c r="J11" s="100">
        <v>0</v>
      </c>
      <c r="K11" s="105">
        <f t="shared" si="2"/>
        <v>0</v>
      </c>
      <c r="L11" s="108">
        <v>550</v>
      </c>
      <c r="M11" s="109">
        <v>0</v>
      </c>
      <c r="N11" s="109">
        <v>0</v>
      </c>
      <c r="O11" s="109">
        <v>0</v>
      </c>
      <c r="P11" s="109">
        <v>0</v>
      </c>
      <c r="Q11" s="108">
        <v>550</v>
      </c>
      <c r="R11" s="109">
        <v>0</v>
      </c>
      <c r="S11" s="110">
        <v>550</v>
      </c>
      <c r="T11" s="90">
        <f t="shared" ref="T11" si="11">SUM(E11-L11)</f>
        <v>-550</v>
      </c>
    </row>
    <row r="12" spans="1:20" ht="15.6">
      <c r="A12" s="88">
        <v>42935</v>
      </c>
      <c r="B12" s="74" t="s">
        <v>62</v>
      </c>
      <c r="C12" s="76" t="s">
        <v>63</v>
      </c>
      <c r="D12" s="76" t="s">
        <v>64</v>
      </c>
      <c r="E12" s="99">
        <v>191</v>
      </c>
      <c r="F12" s="106">
        <v>0</v>
      </c>
      <c r="G12" s="100">
        <v>0</v>
      </c>
      <c r="H12" s="100">
        <v>0</v>
      </c>
      <c r="I12" s="106">
        <v>191</v>
      </c>
      <c r="J12" s="100">
        <v>0</v>
      </c>
      <c r="K12" s="105">
        <f t="shared" si="2"/>
        <v>191</v>
      </c>
      <c r="L12" s="108">
        <v>0</v>
      </c>
      <c r="M12" s="109">
        <v>0</v>
      </c>
      <c r="N12" s="108">
        <v>0</v>
      </c>
      <c r="O12" s="109">
        <v>0</v>
      </c>
      <c r="P12" s="109">
        <v>0</v>
      </c>
      <c r="Q12" s="108">
        <v>0</v>
      </c>
      <c r="R12" s="109">
        <v>0</v>
      </c>
      <c r="S12" s="110">
        <f t="shared" ref="S12" si="12">SUM(M12:R12)</f>
        <v>0</v>
      </c>
      <c r="T12" s="90">
        <f t="shared" ref="T12" si="13">SUM(E12-L12)</f>
        <v>191</v>
      </c>
    </row>
    <row r="13" spans="1:20" ht="15.6">
      <c r="A13" s="107">
        <v>42982</v>
      </c>
      <c r="B13" s="71" t="s">
        <v>65</v>
      </c>
      <c r="C13" s="95">
        <v>585</v>
      </c>
      <c r="D13" s="95" t="s">
        <v>66</v>
      </c>
      <c r="E13" s="99">
        <v>0</v>
      </c>
      <c r="F13" s="106">
        <v>0</v>
      </c>
      <c r="G13" s="100">
        <v>0</v>
      </c>
      <c r="H13" s="100">
        <v>0</v>
      </c>
      <c r="I13" s="100">
        <v>0</v>
      </c>
      <c r="J13" s="100">
        <v>0</v>
      </c>
      <c r="K13" s="105">
        <f t="shared" si="2"/>
        <v>0</v>
      </c>
      <c r="L13" s="108">
        <v>297.64999999999998</v>
      </c>
      <c r="M13" s="109">
        <v>0</v>
      </c>
      <c r="N13" s="108">
        <v>0</v>
      </c>
      <c r="O13" s="108">
        <v>297.64999999999998</v>
      </c>
      <c r="P13" s="109">
        <v>0</v>
      </c>
      <c r="Q13" s="108">
        <v>0</v>
      </c>
      <c r="R13" s="109">
        <v>0</v>
      </c>
      <c r="S13" s="110">
        <f t="shared" ref="S13" si="14">SUM(M13:R13)</f>
        <v>297.64999999999998</v>
      </c>
      <c r="T13" s="90">
        <f t="shared" ref="T13" si="15">SUM(E13-L13)</f>
        <v>-297.64999999999998</v>
      </c>
    </row>
    <row r="14" spans="1:20" ht="15.6">
      <c r="A14" s="107">
        <v>42978</v>
      </c>
      <c r="B14" s="71" t="s">
        <v>68</v>
      </c>
      <c r="C14" s="95">
        <v>587</v>
      </c>
      <c r="D14" s="95" t="s">
        <v>69</v>
      </c>
      <c r="E14" s="99">
        <v>0</v>
      </c>
      <c r="F14" s="106">
        <v>0</v>
      </c>
      <c r="G14" s="100">
        <v>0</v>
      </c>
      <c r="H14" s="100">
        <v>0</v>
      </c>
      <c r="I14" s="100">
        <v>0</v>
      </c>
      <c r="J14" s="100">
        <v>0</v>
      </c>
      <c r="K14" s="105">
        <f t="shared" si="2"/>
        <v>0</v>
      </c>
      <c r="L14" s="108">
        <v>130.80000000000001</v>
      </c>
      <c r="M14" s="109">
        <v>0</v>
      </c>
      <c r="N14" s="108">
        <v>21.8</v>
      </c>
      <c r="O14" s="109">
        <v>0</v>
      </c>
      <c r="P14" s="109">
        <v>0</v>
      </c>
      <c r="Q14" s="108">
        <v>109</v>
      </c>
      <c r="R14" s="109">
        <v>0</v>
      </c>
      <c r="S14" s="110">
        <f t="shared" ref="S14" si="16">SUM(M14:R14)</f>
        <v>130.80000000000001</v>
      </c>
      <c r="T14" s="90">
        <f t="shared" ref="T14" si="17">SUM(E14-L14)</f>
        <v>-130.80000000000001</v>
      </c>
    </row>
    <row r="15" spans="1:20" ht="15.6">
      <c r="A15" s="107">
        <v>42991</v>
      </c>
      <c r="B15" s="71" t="s">
        <v>70</v>
      </c>
      <c r="C15" s="95">
        <v>590</v>
      </c>
      <c r="D15" s="95" t="s">
        <v>71</v>
      </c>
      <c r="E15" s="99">
        <v>0</v>
      </c>
      <c r="F15" s="106">
        <v>0</v>
      </c>
      <c r="G15" s="100">
        <v>0</v>
      </c>
      <c r="H15" s="100">
        <v>0</v>
      </c>
      <c r="I15" s="100">
        <v>0</v>
      </c>
      <c r="J15" s="100">
        <v>0</v>
      </c>
      <c r="K15" s="105">
        <f t="shared" si="2"/>
        <v>0</v>
      </c>
      <c r="L15" s="108">
        <v>113.4</v>
      </c>
      <c r="M15" s="109">
        <v>0</v>
      </c>
      <c r="N15" s="108">
        <v>18.899999999999999</v>
      </c>
      <c r="O15" s="109">
        <v>0</v>
      </c>
      <c r="P15" s="109">
        <v>0</v>
      </c>
      <c r="Q15" s="108">
        <v>94.5</v>
      </c>
      <c r="R15" s="109">
        <v>0</v>
      </c>
      <c r="S15" s="110">
        <f t="shared" ref="S15:S18" si="18">SUM(M15:R15)</f>
        <v>113.4</v>
      </c>
      <c r="T15" s="90">
        <f t="shared" ref="T15:T18" si="19">SUM(E15-L15)</f>
        <v>-113.4</v>
      </c>
    </row>
    <row r="16" spans="1:20" ht="15.6">
      <c r="A16" s="107">
        <v>43014</v>
      </c>
      <c r="B16" s="71" t="s">
        <v>73</v>
      </c>
      <c r="C16" s="95">
        <v>593</v>
      </c>
      <c r="D16" s="95" t="s">
        <v>72</v>
      </c>
      <c r="E16" s="99">
        <v>0</v>
      </c>
      <c r="F16" s="106">
        <v>0</v>
      </c>
      <c r="G16" s="100">
        <v>0</v>
      </c>
      <c r="H16" s="100">
        <v>0</v>
      </c>
      <c r="I16" s="100">
        <v>0</v>
      </c>
      <c r="J16" s="100">
        <v>0</v>
      </c>
      <c r="K16" s="105">
        <f t="shared" si="2"/>
        <v>0</v>
      </c>
      <c r="L16" s="108">
        <v>126.56</v>
      </c>
      <c r="M16" s="109">
        <v>0</v>
      </c>
      <c r="N16" s="108">
        <v>21.09</v>
      </c>
      <c r="O16" s="109">
        <v>0</v>
      </c>
      <c r="P16" s="109">
        <v>0</v>
      </c>
      <c r="Q16" s="108">
        <v>105.47</v>
      </c>
      <c r="R16" s="109">
        <v>0</v>
      </c>
      <c r="S16" s="110">
        <f t="shared" si="18"/>
        <v>126.56</v>
      </c>
      <c r="T16" s="90">
        <f t="shared" si="19"/>
        <v>-126.56</v>
      </c>
    </row>
    <row r="17" spans="1:20" ht="15.6">
      <c r="A17" s="107">
        <v>43014</v>
      </c>
      <c r="B17" s="71" t="s">
        <v>73</v>
      </c>
      <c r="C17" s="95">
        <v>594</v>
      </c>
      <c r="D17" s="95" t="s">
        <v>74</v>
      </c>
      <c r="E17" s="99">
        <v>0</v>
      </c>
      <c r="F17" s="106">
        <v>0</v>
      </c>
      <c r="G17" s="100">
        <v>0</v>
      </c>
      <c r="H17" s="100">
        <v>0</v>
      </c>
      <c r="I17" s="100">
        <v>0</v>
      </c>
      <c r="J17" s="100">
        <v>0</v>
      </c>
      <c r="K17" s="105">
        <f t="shared" si="2"/>
        <v>0</v>
      </c>
      <c r="L17" s="108">
        <v>103.08</v>
      </c>
      <c r="M17" s="109">
        <v>0</v>
      </c>
      <c r="N17" s="108">
        <v>17.18</v>
      </c>
      <c r="O17" s="109">
        <v>0</v>
      </c>
      <c r="P17" s="109">
        <v>0</v>
      </c>
      <c r="Q17" s="108">
        <v>85.9</v>
      </c>
      <c r="R17" s="109">
        <v>0</v>
      </c>
      <c r="S17" s="110">
        <f t="shared" si="18"/>
        <v>103.08000000000001</v>
      </c>
      <c r="T17" s="90">
        <f t="shared" si="19"/>
        <v>-103.08</v>
      </c>
    </row>
    <row r="18" spans="1:20" ht="15.6">
      <c r="A18" s="107">
        <v>43038</v>
      </c>
      <c r="B18" s="71" t="s">
        <v>75</v>
      </c>
      <c r="C18" s="95">
        <v>596</v>
      </c>
      <c r="D18" s="95" t="s">
        <v>76</v>
      </c>
      <c r="E18" s="99">
        <v>0</v>
      </c>
      <c r="F18" s="106">
        <v>0</v>
      </c>
      <c r="G18" s="100">
        <v>0</v>
      </c>
      <c r="H18" s="100">
        <v>0</v>
      </c>
      <c r="I18" s="100">
        <v>0</v>
      </c>
      <c r="J18" s="100">
        <v>0</v>
      </c>
      <c r="K18" s="105">
        <f t="shared" si="2"/>
        <v>0</v>
      </c>
      <c r="L18" s="108">
        <v>134.69999999999999</v>
      </c>
      <c r="M18" s="109">
        <v>0</v>
      </c>
      <c r="N18" s="108">
        <v>22.45</v>
      </c>
      <c r="O18" s="109">
        <v>0</v>
      </c>
      <c r="P18" s="109">
        <v>0</v>
      </c>
      <c r="Q18" s="108">
        <v>112.25</v>
      </c>
      <c r="R18" s="109">
        <v>0</v>
      </c>
      <c r="S18" s="110">
        <f t="shared" si="18"/>
        <v>134.69999999999999</v>
      </c>
      <c r="T18" s="90">
        <f t="shared" si="19"/>
        <v>-134.69999999999999</v>
      </c>
    </row>
    <row r="19" spans="1:20" ht="15.6">
      <c r="A19" s="111">
        <v>43068</v>
      </c>
      <c r="B19" s="112" t="s">
        <v>77</v>
      </c>
      <c r="C19" s="113" t="s">
        <v>78</v>
      </c>
      <c r="D19" s="113" t="s">
        <v>79</v>
      </c>
      <c r="E19" s="99">
        <v>574.4</v>
      </c>
      <c r="F19" s="106">
        <v>0</v>
      </c>
      <c r="G19" s="100">
        <v>0</v>
      </c>
      <c r="H19" s="100">
        <v>0</v>
      </c>
      <c r="I19" s="106">
        <v>574.4</v>
      </c>
      <c r="J19" s="100">
        <v>0</v>
      </c>
      <c r="K19" s="105">
        <f t="shared" si="2"/>
        <v>574.4</v>
      </c>
      <c r="L19" s="108">
        <v>0</v>
      </c>
      <c r="M19" s="109">
        <v>0</v>
      </c>
      <c r="N19" s="108">
        <v>0</v>
      </c>
      <c r="O19" s="109">
        <v>0</v>
      </c>
      <c r="P19" s="109">
        <v>0</v>
      </c>
      <c r="Q19" s="108">
        <v>0</v>
      </c>
      <c r="R19" s="109">
        <v>0</v>
      </c>
      <c r="S19" s="110">
        <f t="shared" ref="S19" si="20">SUM(M19:R19)</f>
        <v>0</v>
      </c>
      <c r="T19" s="90">
        <f t="shared" ref="T19" si="21">SUM(E19-L19)</f>
        <v>574.4</v>
      </c>
    </row>
    <row r="20" spans="1:20" ht="15.6">
      <c r="A20" s="107">
        <v>43083</v>
      </c>
      <c r="B20" s="71" t="s">
        <v>81</v>
      </c>
      <c r="C20" s="95">
        <v>603</v>
      </c>
      <c r="D20" s="95" t="s">
        <v>80</v>
      </c>
      <c r="E20" s="99">
        <v>0</v>
      </c>
      <c r="F20" s="106">
        <v>0</v>
      </c>
      <c r="G20" s="100">
        <v>0</v>
      </c>
      <c r="H20" s="100">
        <v>0</v>
      </c>
      <c r="I20" s="100">
        <v>0</v>
      </c>
      <c r="J20" s="100">
        <v>0</v>
      </c>
      <c r="K20" s="105">
        <f t="shared" si="2"/>
        <v>0</v>
      </c>
      <c r="L20" s="108">
        <v>297.64999999999998</v>
      </c>
      <c r="M20" s="109">
        <v>0</v>
      </c>
      <c r="N20" s="108">
        <v>0</v>
      </c>
      <c r="O20" s="108">
        <v>297.64999999999998</v>
      </c>
      <c r="P20" s="109">
        <v>0</v>
      </c>
      <c r="Q20" s="108">
        <v>0</v>
      </c>
      <c r="R20" s="109">
        <v>0</v>
      </c>
      <c r="S20" s="110">
        <f t="shared" ref="S20:S22" si="22">SUM(M20:R20)</f>
        <v>297.64999999999998</v>
      </c>
      <c r="T20" s="90">
        <f t="shared" ref="T20:T22" si="23">SUM(E20-L20)</f>
        <v>-297.64999999999998</v>
      </c>
    </row>
    <row r="21" spans="1:20" ht="15.6">
      <c r="A21" s="107">
        <v>43108</v>
      </c>
      <c r="B21" s="71" t="s">
        <v>82</v>
      </c>
      <c r="C21" s="95">
        <v>606</v>
      </c>
      <c r="D21" s="95" t="s">
        <v>83</v>
      </c>
      <c r="E21" s="99">
        <v>0</v>
      </c>
      <c r="F21" s="106">
        <v>0</v>
      </c>
      <c r="G21" s="100">
        <v>0</v>
      </c>
      <c r="H21" s="100">
        <v>0</v>
      </c>
      <c r="I21" s="100">
        <v>0</v>
      </c>
      <c r="J21" s="100">
        <v>0</v>
      </c>
      <c r="K21" s="105">
        <f t="shared" si="2"/>
        <v>0</v>
      </c>
      <c r="L21" s="108">
        <v>360</v>
      </c>
      <c r="M21" s="109">
        <v>0</v>
      </c>
      <c r="N21" s="108">
        <v>0</v>
      </c>
      <c r="O21" s="109">
        <v>0</v>
      </c>
      <c r="P21" s="109">
        <v>0</v>
      </c>
      <c r="Q21" s="108">
        <v>360</v>
      </c>
      <c r="R21" s="109">
        <v>0</v>
      </c>
      <c r="S21" s="110">
        <f t="shared" si="22"/>
        <v>360</v>
      </c>
      <c r="T21" s="90">
        <f t="shared" si="23"/>
        <v>-360</v>
      </c>
    </row>
    <row r="22" spans="1:20" ht="15.6">
      <c r="A22" s="107">
        <v>43166</v>
      </c>
      <c r="B22" s="71" t="s">
        <v>84</v>
      </c>
      <c r="C22" s="95">
        <v>608</v>
      </c>
      <c r="D22" s="95" t="s">
        <v>85</v>
      </c>
      <c r="E22" s="99">
        <v>0</v>
      </c>
      <c r="F22" s="106">
        <v>0</v>
      </c>
      <c r="G22" s="100">
        <v>0</v>
      </c>
      <c r="H22" s="100">
        <v>0</v>
      </c>
      <c r="I22" s="100">
        <v>0</v>
      </c>
      <c r="J22" s="100">
        <v>0</v>
      </c>
      <c r="K22" s="105">
        <f t="shared" ref="K22" si="24">SUM(F22:J22)</f>
        <v>0</v>
      </c>
      <c r="L22" s="108">
        <v>297.64999999999998</v>
      </c>
      <c r="M22" s="109">
        <v>0</v>
      </c>
      <c r="N22" s="108">
        <v>0</v>
      </c>
      <c r="O22" s="108">
        <v>297.64999999999998</v>
      </c>
      <c r="P22" s="109">
        <v>0</v>
      </c>
      <c r="Q22" s="108">
        <v>0</v>
      </c>
      <c r="R22" s="109">
        <v>0</v>
      </c>
      <c r="S22" s="110">
        <f t="shared" si="22"/>
        <v>297.64999999999998</v>
      </c>
      <c r="T22" s="90">
        <f t="shared" si="23"/>
        <v>-297.64999999999998</v>
      </c>
    </row>
    <row r="23" spans="1:20">
      <c r="F23" s="94"/>
      <c r="G23" s="94"/>
    </row>
  </sheetData>
  <mergeCells count="3">
    <mergeCell ref="F2:K2"/>
    <mergeCell ref="N2:S2"/>
    <mergeCell ref="A1:T1"/>
  </mergeCells>
  <phoneticPr fontId="1" type="noConversion"/>
  <pageMargins left="0.39370078740157483" right="0.19685039370078741" top="0.98425196850393704" bottom="0.98425196850393704" header="0.51181102362204722" footer="0.51181102362204722"/>
  <pageSetup paperSize="9" scale="28" orientation="landscape" horizontalDpi="4294967293" r:id="rId1"/>
  <headerFooter alignWithMargins="0">
    <oddHeader>&amp;C&amp;"Arial,Bold"&amp;14&amp;UAs at 
&amp;D&amp;T&amp;R&amp;12]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Y30"/>
  <sheetViews>
    <sheetView view="pageBreakPreview" topLeftCell="B1" zoomScale="60" zoomScaleNormal="75" workbookViewId="0">
      <pane xSplit="4" topLeftCell="K1" activePane="topRight" state="frozen"/>
      <selection activeCell="B1" sqref="B1"/>
      <selection pane="topRight" activeCell="G34" sqref="G34"/>
    </sheetView>
  </sheetViews>
  <sheetFormatPr defaultColWidth="9.109375" defaultRowHeight="13.8"/>
  <cols>
    <col min="1" max="1" width="8.88671875" style="1" bestFit="1" customWidth="1"/>
    <col min="2" max="2" width="17.109375" style="1" customWidth="1"/>
    <col min="3" max="3" width="6.44140625" style="1" customWidth="1"/>
    <col min="4" max="4" width="5.88671875" style="1" bestFit="1" customWidth="1"/>
    <col min="5" max="5" width="12" style="1" bestFit="1" customWidth="1"/>
    <col min="6" max="6" width="7.6640625" style="1" bestFit="1" customWidth="1"/>
    <col min="7" max="7" width="12.6640625" style="1" bestFit="1" customWidth="1"/>
    <col min="8" max="8" width="8.5546875" style="1" bestFit="1" customWidth="1"/>
    <col min="9" max="10" width="8.33203125" style="1" customWidth="1"/>
    <col min="11" max="11" width="12" style="1" bestFit="1" customWidth="1"/>
    <col min="12" max="12" width="11.33203125" style="1" bestFit="1" customWidth="1"/>
    <col min="13" max="13" width="9" style="1" bestFit="1" customWidth="1"/>
    <col min="14" max="14" width="12" style="1" bestFit="1" customWidth="1"/>
    <col min="15" max="15" width="10.33203125" style="1" bestFit="1" customWidth="1"/>
    <col min="16" max="16" width="10.5546875" style="1" bestFit="1" customWidth="1"/>
    <col min="17" max="17" width="9" style="1" customWidth="1"/>
    <col min="18" max="18" width="8.6640625" style="1" bestFit="1" customWidth="1"/>
    <col min="19" max="19" width="9.88671875" style="1" bestFit="1" customWidth="1"/>
    <col min="20" max="20" width="8.33203125" style="1" customWidth="1"/>
    <col min="21" max="21" width="10.5546875" style="1" bestFit="1" customWidth="1"/>
    <col min="22" max="22" width="12.88671875" style="1" bestFit="1" customWidth="1"/>
    <col min="23" max="23" width="8.109375" style="1" bestFit="1" customWidth="1"/>
    <col min="24" max="24" width="13.44140625" style="1" bestFit="1" customWidth="1"/>
    <col min="25" max="26" width="10.44140625" style="1" bestFit="1" customWidth="1"/>
    <col min="27" max="16384" width="9.109375" style="1"/>
  </cols>
  <sheetData>
    <row r="1" spans="1:22">
      <c r="F1" s="2"/>
      <c r="G1" s="2"/>
      <c r="H1" s="2"/>
      <c r="I1" s="2"/>
      <c r="J1" s="2"/>
      <c r="K1" s="2"/>
    </row>
    <row r="2" spans="1:22">
      <c r="F2" s="123" t="s">
        <v>11</v>
      </c>
      <c r="G2" s="123"/>
      <c r="H2" s="123"/>
      <c r="I2" s="123"/>
      <c r="J2" s="123"/>
      <c r="K2" s="123"/>
      <c r="M2" s="124" t="s">
        <v>6</v>
      </c>
      <c r="N2" s="124"/>
      <c r="O2" s="124"/>
      <c r="P2" s="124"/>
      <c r="Q2" s="124"/>
      <c r="R2" s="124"/>
      <c r="S2" s="124"/>
      <c r="T2" s="124"/>
      <c r="U2" s="124"/>
    </row>
    <row r="3" spans="1:22" ht="27.6">
      <c r="A3" s="1" t="s">
        <v>0</v>
      </c>
      <c r="B3" s="1" t="s">
        <v>1</v>
      </c>
      <c r="C3" s="43" t="s">
        <v>30</v>
      </c>
      <c r="D3" s="3" t="s">
        <v>2</v>
      </c>
      <c r="E3" s="66" t="s">
        <v>12</v>
      </c>
      <c r="F3" s="51" t="s">
        <v>15</v>
      </c>
      <c r="G3" s="2" t="s">
        <v>4</v>
      </c>
      <c r="H3" s="2" t="s">
        <v>5</v>
      </c>
      <c r="I3" s="2" t="s">
        <v>7</v>
      </c>
      <c r="J3" s="6" t="s">
        <v>10</v>
      </c>
      <c r="K3" s="7" t="s">
        <v>26</v>
      </c>
      <c r="L3" s="68" t="s">
        <v>3</v>
      </c>
      <c r="M3" s="8" t="s">
        <v>13</v>
      </c>
      <c r="N3" s="9" t="s">
        <v>14</v>
      </c>
      <c r="O3" s="4" t="s">
        <v>9</v>
      </c>
      <c r="P3" s="4" t="s">
        <v>8</v>
      </c>
      <c r="Q3" s="9" t="s">
        <v>25</v>
      </c>
      <c r="R3" s="4" t="s">
        <v>5</v>
      </c>
      <c r="S3" s="4" t="s">
        <v>7</v>
      </c>
      <c r="T3" s="4" t="s">
        <v>10</v>
      </c>
      <c r="U3" s="7" t="s">
        <v>26</v>
      </c>
    </row>
    <row r="4" spans="1:22">
      <c r="B4" s="2" t="s">
        <v>24</v>
      </c>
      <c r="C4" s="44"/>
      <c r="D4" s="3"/>
      <c r="E4" s="67">
        <v>1321.07</v>
      </c>
      <c r="F4" s="10">
        <v>0</v>
      </c>
      <c r="G4" s="12">
        <v>0</v>
      </c>
      <c r="H4" s="12">
        <v>0</v>
      </c>
      <c r="I4" s="12">
        <v>0</v>
      </c>
      <c r="J4" s="13">
        <v>0</v>
      </c>
      <c r="K4" s="14">
        <f>SUM(F4:J4)</f>
        <v>0</v>
      </c>
      <c r="L4" s="69">
        <v>0</v>
      </c>
      <c r="M4" s="15">
        <v>0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4">
        <f>SUM(M4:T4)</f>
        <v>0</v>
      </c>
      <c r="V4" s="40">
        <f t="shared" ref="V4:V24" si="0">SUM(E4-L4)</f>
        <v>1321.07</v>
      </c>
    </row>
    <row r="5" spans="1:22">
      <c r="A5" s="1">
        <v>2006</v>
      </c>
      <c r="C5" s="43"/>
      <c r="D5" s="3"/>
      <c r="E5" s="67">
        <v>0</v>
      </c>
      <c r="F5" s="10">
        <v>0</v>
      </c>
      <c r="G5" s="12">
        <v>0</v>
      </c>
      <c r="H5" s="12">
        <v>0</v>
      </c>
      <c r="I5" s="12">
        <v>0</v>
      </c>
      <c r="J5" s="13">
        <v>0</v>
      </c>
      <c r="K5" s="14">
        <f t="shared" ref="K5:K13" si="1">SUM(F5:J5)</f>
        <v>0</v>
      </c>
      <c r="L5" s="69">
        <v>0</v>
      </c>
      <c r="M5" s="15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4">
        <f t="shared" ref="U5:U24" si="2">SUM(M5:T5)</f>
        <v>0</v>
      </c>
      <c r="V5" s="40">
        <f t="shared" si="0"/>
        <v>0</v>
      </c>
    </row>
    <row r="6" spans="1:22">
      <c r="A6" s="17">
        <v>38861</v>
      </c>
      <c r="B6" s="2" t="s">
        <v>4</v>
      </c>
      <c r="C6" s="44"/>
      <c r="D6" s="18">
        <v>1</v>
      </c>
      <c r="E6" s="67">
        <v>1225</v>
      </c>
      <c r="F6" s="10">
        <v>0</v>
      </c>
      <c r="G6" s="61">
        <v>1225</v>
      </c>
      <c r="H6" s="12">
        <v>0</v>
      </c>
      <c r="I6" s="12">
        <v>0</v>
      </c>
      <c r="J6" s="13">
        <v>0</v>
      </c>
      <c r="K6" s="14">
        <f t="shared" si="1"/>
        <v>1225</v>
      </c>
      <c r="L6" s="69">
        <v>0</v>
      </c>
      <c r="M6" s="15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4">
        <f t="shared" si="2"/>
        <v>0</v>
      </c>
      <c r="V6" s="40">
        <f t="shared" si="0"/>
        <v>1225</v>
      </c>
    </row>
    <row r="7" spans="1:22">
      <c r="A7" s="17">
        <v>38862</v>
      </c>
      <c r="B7" s="4" t="s">
        <v>31</v>
      </c>
      <c r="C7" s="45">
        <v>253</v>
      </c>
      <c r="D7" s="18">
        <v>2</v>
      </c>
      <c r="E7" s="67">
        <v>0</v>
      </c>
      <c r="F7" s="10">
        <v>0</v>
      </c>
      <c r="G7" s="12">
        <v>0</v>
      </c>
      <c r="H7" s="12">
        <v>0</v>
      </c>
      <c r="I7" s="12">
        <v>0</v>
      </c>
      <c r="J7" s="13">
        <v>0</v>
      </c>
      <c r="K7" s="14">
        <f t="shared" si="1"/>
        <v>0</v>
      </c>
      <c r="L7" s="69">
        <v>39.33</v>
      </c>
      <c r="M7" s="15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63">
        <v>33.47</v>
      </c>
      <c r="T7" s="63">
        <v>5.86</v>
      </c>
      <c r="U7" s="14">
        <f t="shared" si="2"/>
        <v>39.33</v>
      </c>
      <c r="V7" s="40">
        <f t="shared" si="0"/>
        <v>-39.33</v>
      </c>
    </row>
    <row r="8" spans="1:22">
      <c r="A8" s="17">
        <v>38868</v>
      </c>
      <c r="B8" s="4" t="s">
        <v>20</v>
      </c>
      <c r="C8" s="45">
        <v>254</v>
      </c>
      <c r="D8" s="18">
        <v>3</v>
      </c>
      <c r="E8" s="67">
        <v>0</v>
      </c>
      <c r="F8" s="10">
        <v>0</v>
      </c>
      <c r="G8" s="12">
        <v>0</v>
      </c>
      <c r="H8" s="12">
        <v>0</v>
      </c>
      <c r="I8" s="12">
        <v>0</v>
      </c>
      <c r="J8" s="13">
        <v>0</v>
      </c>
      <c r="K8" s="14">
        <f t="shared" si="1"/>
        <v>0</v>
      </c>
      <c r="L8" s="69">
        <v>268.33</v>
      </c>
      <c r="M8" s="15">
        <v>0</v>
      </c>
      <c r="N8" s="11">
        <v>0</v>
      </c>
      <c r="O8" s="11">
        <v>0</v>
      </c>
      <c r="P8" s="63">
        <v>268.33</v>
      </c>
      <c r="Q8" s="11">
        <v>0</v>
      </c>
      <c r="R8" s="11">
        <v>0</v>
      </c>
      <c r="S8" s="11">
        <v>0</v>
      </c>
      <c r="T8" s="11">
        <v>0</v>
      </c>
      <c r="U8" s="14">
        <f t="shared" si="2"/>
        <v>268.33</v>
      </c>
      <c r="V8" s="40">
        <f t="shared" si="0"/>
        <v>-268.33</v>
      </c>
    </row>
    <row r="9" spans="1:22">
      <c r="A9" s="17">
        <v>168</v>
      </c>
      <c r="B9" s="2" t="s">
        <v>19</v>
      </c>
      <c r="C9" s="44"/>
      <c r="D9" s="18">
        <v>4</v>
      </c>
      <c r="E9" s="67">
        <v>70.290000000000006</v>
      </c>
      <c r="F9" s="10">
        <v>0</v>
      </c>
      <c r="G9" s="12">
        <v>0</v>
      </c>
      <c r="H9" s="12">
        <v>0</v>
      </c>
      <c r="I9" s="12">
        <v>0</v>
      </c>
      <c r="J9" s="62">
        <v>70.290000000000006</v>
      </c>
      <c r="K9" s="14">
        <f t="shared" si="1"/>
        <v>70.290000000000006</v>
      </c>
      <c r="L9" s="69">
        <v>0</v>
      </c>
      <c r="M9" s="15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4">
        <f t="shared" si="2"/>
        <v>0</v>
      </c>
      <c r="V9" s="40">
        <f t="shared" si="0"/>
        <v>70.290000000000006</v>
      </c>
    </row>
    <row r="10" spans="1:22">
      <c r="A10" s="17">
        <v>38986</v>
      </c>
      <c r="B10" s="2" t="s">
        <v>4</v>
      </c>
      <c r="C10" s="44"/>
      <c r="D10" s="18">
        <v>5</v>
      </c>
      <c r="E10" s="67">
        <v>1225</v>
      </c>
      <c r="F10" s="10">
        <v>0</v>
      </c>
      <c r="G10" s="61">
        <v>1225</v>
      </c>
      <c r="H10" s="12">
        <v>0</v>
      </c>
      <c r="I10" s="12">
        <v>0</v>
      </c>
      <c r="J10" s="13">
        <v>0</v>
      </c>
      <c r="K10" s="14">
        <f t="shared" si="1"/>
        <v>1225</v>
      </c>
      <c r="L10" s="69">
        <v>0</v>
      </c>
      <c r="M10" s="15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4">
        <f t="shared" si="2"/>
        <v>0</v>
      </c>
      <c r="V10" s="40">
        <f t="shared" si="0"/>
        <v>1225</v>
      </c>
    </row>
    <row r="11" spans="1:22" ht="27.6">
      <c r="A11" s="17">
        <v>39002</v>
      </c>
      <c r="B11" s="9" t="s">
        <v>29</v>
      </c>
      <c r="C11" s="46">
        <v>255</v>
      </c>
      <c r="D11" s="18">
        <v>6</v>
      </c>
      <c r="E11" s="67">
        <v>0</v>
      </c>
      <c r="F11" s="10">
        <v>0</v>
      </c>
      <c r="G11" s="12">
        <v>0</v>
      </c>
      <c r="H11" s="12">
        <v>0</v>
      </c>
      <c r="I11" s="12">
        <v>0</v>
      </c>
      <c r="J11" s="13">
        <v>0</v>
      </c>
      <c r="K11" s="14">
        <f t="shared" si="1"/>
        <v>0</v>
      </c>
      <c r="L11" s="69">
        <v>11</v>
      </c>
      <c r="M11" s="15">
        <v>0</v>
      </c>
      <c r="N11" s="11">
        <v>0</v>
      </c>
      <c r="O11" s="11">
        <v>0</v>
      </c>
      <c r="P11" s="11">
        <v>0</v>
      </c>
      <c r="Q11" s="63">
        <v>11</v>
      </c>
      <c r="R11" s="11">
        <v>0</v>
      </c>
      <c r="S11" s="11">
        <v>0</v>
      </c>
      <c r="T11" s="11">
        <v>0</v>
      </c>
      <c r="U11" s="14">
        <f t="shared" si="2"/>
        <v>11</v>
      </c>
      <c r="V11" s="40">
        <f t="shared" si="0"/>
        <v>-11</v>
      </c>
    </row>
    <row r="12" spans="1:22">
      <c r="A12" s="17">
        <v>39002</v>
      </c>
      <c r="B12" s="4" t="s">
        <v>21</v>
      </c>
      <c r="C12" s="45">
        <v>256</v>
      </c>
      <c r="D12" s="18">
        <v>7</v>
      </c>
      <c r="E12" s="67">
        <v>0</v>
      </c>
      <c r="F12" s="10">
        <v>0</v>
      </c>
      <c r="G12" s="12">
        <v>0</v>
      </c>
      <c r="H12" s="12">
        <v>0</v>
      </c>
      <c r="I12" s="12">
        <v>0</v>
      </c>
      <c r="J12" s="13">
        <v>0</v>
      </c>
      <c r="K12" s="14">
        <f t="shared" si="1"/>
        <v>0</v>
      </c>
      <c r="L12" s="69">
        <v>15</v>
      </c>
      <c r="M12" s="15">
        <v>0</v>
      </c>
      <c r="N12" s="11">
        <v>0</v>
      </c>
      <c r="O12" s="63">
        <v>15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4">
        <f t="shared" si="2"/>
        <v>15</v>
      </c>
      <c r="V12" s="40">
        <f t="shared" si="0"/>
        <v>-15</v>
      </c>
    </row>
    <row r="13" spans="1:22">
      <c r="A13" s="17">
        <v>39037</v>
      </c>
      <c r="B13" s="4" t="s">
        <v>22</v>
      </c>
      <c r="C13" s="45">
        <v>257</v>
      </c>
      <c r="D13" s="18">
        <v>8</v>
      </c>
      <c r="E13" s="67">
        <v>0</v>
      </c>
      <c r="F13" s="10">
        <v>0</v>
      </c>
      <c r="G13" s="12">
        <v>0</v>
      </c>
      <c r="H13" s="12">
        <v>0</v>
      </c>
      <c r="I13" s="12">
        <v>0</v>
      </c>
      <c r="J13" s="13">
        <v>0</v>
      </c>
      <c r="K13" s="14">
        <f t="shared" si="1"/>
        <v>0</v>
      </c>
      <c r="L13" s="69">
        <v>58.75</v>
      </c>
      <c r="M13" s="15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63">
        <v>50</v>
      </c>
      <c r="T13" s="63">
        <v>8.75</v>
      </c>
      <c r="U13" s="14">
        <f t="shared" si="2"/>
        <v>58.75</v>
      </c>
      <c r="V13" s="40">
        <f t="shared" si="0"/>
        <v>-58.75</v>
      </c>
    </row>
    <row r="14" spans="1:22">
      <c r="A14" s="17"/>
      <c r="B14" s="4" t="s">
        <v>27</v>
      </c>
      <c r="C14" s="45">
        <v>258</v>
      </c>
      <c r="D14" s="18">
        <v>9</v>
      </c>
      <c r="E14" s="67">
        <v>0</v>
      </c>
      <c r="F14" s="10">
        <v>0</v>
      </c>
      <c r="G14" s="12">
        <v>0</v>
      </c>
      <c r="H14" s="12">
        <v>0</v>
      </c>
      <c r="I14" s="12">
        <v>0</v>
      </c>
      <c r="J14" s="13">
        <v>0</v>
      </c>
      <c r="K14" s="14">
        <f t="shared" ref="K14:K25" si="3">SUM(F14:J14)</f>
        <v>0</v>
      </c>
      <c r="L14" s="69">
        <v>190</v>
      </c>
      <c r="M14" s="15">
        <v>0</v>
      </c>
      <c r="N14" s="11">
        <v>0</v>
      </c>
      <c r="O14" s="11">
        <v>0</v>
      </c>
      <c r="P14" s="11">
        <v>190</v>
      </c>
      <c r="Q14" s="15">
        <v>0</v>
      </c>
      <c r="R14" s="11">
        <v>0</v>
      </c>
      <c r="S14" s="11">
        <v>0</v>
      </c>
      <c r="T14" s="11">
        <v>0</v>
      </c>
      <c r="U14" s="14">
        <f t="shared" si="2"/>
        <v>190</v>
      </c>
      <c r="V14" s="40">
        <f t="shared" si="0"/>
        <v>-190</v>
      </c>
    </row>
    <row r="15" spans="1:22" ht="27.6">
      <c r="A15" s="17"/>
      <c r="B15" s="9" t="s">
        <v>32</v>
      </c>
      <c r="C15" s="46">
        <v>259</v>
      </c>
      <c r="D15" s="18">
        <v>10</v>
      </c>
      <c r="E15" s="67">
        <v>0</v>
      </c>
      <c r="F15" s="10">
        <v>0</v>
      </c>
      <c r="G15" s="12">
        <v>0</v>
      </c>
      <c r="H15" s="12">
        <v>0</v>
      </c>
      <c r="I15" s="12">
        <v>0</v>
      </c>
      <c r="J15" s="13">
        <v>0</v>
      </c>
      <c r="K15" s="14">
        <f t="shared" si="3"/>
        <v>0</v>
      </c>
      <c r="L15" s="69">
        <v>200</v>
      </c>
      <c r="M15" s="15">
        <v>0</v>
      </c>
      <c r="N15" s="11">
        <v>0</v>
      </c>
      <c r="O15" s="11">
        <v>0</v>
      </c>
      <c r="P15" s="11">
        <v>0</v>
      </c>
      <c r="Q15" s="15">
        <v>0</v>
      </c>
      <c r="R15" s="11">
        <v>0</v>
      </c>
      <c r="S15" s="63">
        <v>200</v>
      </c>
      <c r="T15" s="11">
        <v>0</v>
      </c>
      <c r="U15" s="14">
        <f t="shared" ref="U15:U21" si="4">SUM(M15:T15)</f>
        <v>200</v>
      </c>
      <c r="V15" s="40">
        <f t="shared" si="0"/>
        <v>-200</v>
      </c>
    </row>
    <row r="16" spans="1:22">
      <c r="A16" s="17"/>
      <c r="B16" s="4" t="s">
        <v>28</v>
      </c>
      <c r="C16" s="45">
        <v>260</v>
      </c>
      <c r="D16" s="18">
        <v>11</v>
      </c>
      <c r="E16" s="67">
        <v>0</v>
      </c>
      <c r="F16" s="10">
        <v>0</v>
      </c>
      <c r="G16" s="12">
        <v>0</v>
      </c>
      <c r="H16" s="12">
        <v>0</v>
      </c>
      <c r="I16" s="12">
        <v>0</v>
      </c>
      <c r="J16" s="13">
        <v>0</v>
      </c>
      <c r="K16" s="14">
        <f t="shared" si="3"/>
        <v>0</v>
      </c>
      <c r="L16" s="69">
        <v>20</v>
      </c>
      <c r="M16" s="15">
        <v>0</v>
      </c>
      <c r="N16" s="11">
        <v>0</v>
      </c>
      <c r="O16" s="11">
        <v>0</v>
      </c>
      <c r="P16" s="11">
        <v>0</v>
      </c>
      <c r="Q16" s="15">
        <v>0</v>
      </c>
      <c r="R16" s="11">
        <v>0</v>
      </c>
      <c r="S16" s="63">
        <v>20</v>
      </c>
      <c r="T16" s="11">
        <v>0</v>
      </c>
      <c r="U16" s="14">
        <f t="shared" si="4"/>
        <v>20</v>
      </c>
      <c r="V16" s="40">
        <f t="shared" si="0"/>
        <v>-20</v>
      </c>
    </row>
    <row r="17" spans="1:25" ht="27.6">
      <c r="A17" s="17"/>
      <c r="B17" s="9" t="s">
        <v>33</v>
      </c>
      <c r="C17" s="45">
        <v>261</v>
      </c>
      <c r="D17" s="18">
        <v>12</v>
      </c>
      <c r="E17" s="67">
        <v>0</v>
      </c>
      <c r="F17" s="10">
        <v>0</v>
      </c>
      <c r="G17" s="12">
        <v>0</v>
      </c>
      <c r="H17" s="12">
        <v>0</v>
      </c>
      <c r="I17" s="12">
        <v>0</v>
      </c>
      <c r="J17" s="13">
        <v>0</v>
      </c>
      <c r="K17" s="14">
        <f t="shared" si="3"/>
        <v>0</v>
      </c>
      <c r="L17" s="69">
        <v>75</v>
      </c>
      <c r="M17" s="15">
        <v>0</v>
      </c>
      <c r="N17" s="11">
        <v>0</v>
      </c>
      <c r="O17" s="11">
        <v>0</v>
      </c>
      <c r="P17" s="11">
        <v>0</v>
      </c>
      <c r="Q17" s="15">
        <v>0</v>
      </c>
      <c r="R17" s="11">
        <v>0</v>
      </c>
      <c r="S17" s="63">
        <v>75</v>
      </c>
      <c r="T17" s="11">
        <v>0</v>
      </c>
      <c r="U17" s="14">
        <f t="shared" si="4"/>
        <v>75</v>
      </c>
      <c r="V17" s="40">
        <f t="shared" si="0"/>
        <v>-75</v>
      </c>
    </row>
    <row r="18" spans="1:25">
      <c r="A18" s="17"/>
      <c r="B18" s="4"/>
      <c r="C18" s="45"/>
      <c r="D18" s="18"/>
      <c r="E18" s="67">
        <v>0</v>
      </c>
      <c r="F18" s="10">
        <v>0</v>
      </c>
      <c r="G18" s="12">
        <v>0</v>
      </c>
      <c r="H18" s="12">
        <v>0</v>
      </c>
      <c r="I18" s="12">
        <v>0</v>
      </c>
      <c r="J18" s="13">
        <v>0</v>
      </c>
      <c r="K18" s="14">
        <f t="shared" si="3"/>
        <v>0</v>
      </c>
      <c r="L18" s="69">
        <v>0</v>
      </c>
      <c r="M18" s="15">
        <v>0</v>
      </c>
      <c r="N18" s="11">
        <v>0</v>
      </c>
      <c r="O18" s="11">
        <v>0</v>
      </c>
      <c r="P18" s="11">
        <v>0</v>
      </c>
      <c r="Q18" s="15">
        <v>0</v>
      </c>
      <c r="R18" s="11">
        <v>0</v>
      </c>
      <c r="S18" s="11">
        <v>0</v>
      </c>
      <c r="T18" s="11">
        <v>0</v>
      </c>
      <c r="U18" s="14">
        <f t="shared" si="4"/>
        <v>0</v>
      </c>
      <c r="V18" s="40">
        <f t="shared" si="0"/>
        <v>0</v>
      </c>
    </row>
    <row r="19" spans="1:25">
      <c r="A19" s="17"/>
      <c r="B19" s="4"/>
      <c r="C19" s="45"/>
      <c r="D19" s="18"/>
      <c r="E19" s="67">
        <v>0</v>
      </c>
      <c r="F19" s="10">
        <v>0</v>
      </c>
      <c r="G19" s="12">
        <v>0</v>
      </c>
      <c r="H19" s="12">
        <v>0</v>
      </c>
      <c r="I19" s="12">
        <v>0</v>
      </c>
      <c r="J19" s="13">
        <v>0</v>
      </c>
      <c r="K19" s="14">
        <f t="shared" si="3"/>
        <v>0</v>
      </c>
      <c r="L19" s="69">
        <v>0</v>
      </c>
      <c r="M19" s="15">
        <v>0</v>
      </c>
      <c r="N19" s="11">
        <v>0</v>
      </c>
      <c r="O19" s="11">
        <v>0</v>
      </c>
      <c r="P19" s="11">
        <v>0</v>
      </c>
      <c r="Q19" s="15">
        <v>0</v>
      </c>
      <c r="R19" s="11">
        <v>0</v>
      </c>
      <c r="S19" s="11">
        <v>0</v>
      </c>
      <c r="T19" s="11">
        <v>0</v>
      </c>
      <c r="U19" s="14">
        <f t="shared" si="4"/>
        <v>0</v>
      </c>
      <c r="V19" s="40">
        <f t="shared" si="0"/>
        <v>0</v>
      </c>
    </row>
    <row r="20" spans="1:25">
      <c r="A20" s="17"/>
      <c r="B20" s="4"/>
      <c r="C20" s="45"/>
      <c r="D20" s="18"/>
      <c r="E20" s="67">
        <v>0</v>
      </c>
      <c r="F20" s="10">
        <v>0</v>
      </c>
      <c r="G20" s="12">
        <v>0</v>
      </c>
      <c r="H20" s="12">
        <v>0</v>
      </c>
      <c r="I20" s="12">
        <v>0</v>
      </c>
      <c r="J20" s="13">
        <v>0</v>
      </c>
      <c r="K20" s="14">
        <f t="shared" si="3"/>
        <v>0</v>
      </c>
      <c r="L20" s="69">
        <v>0</v>
      </c>
      <c r="M20" s="15">
        <v>0</v>
      </c>
      <c r="N20" s="11">
        <v>0</v>
      </c>
      <c r="O20" s="11">
        <v>0</v>
      </c>
      <c r="P20" s="11">
        <v>0</v>
      </c>
      <c r="Q20" s="15">
        <v>0</v>
      </c>
      <c r="R20" s="11">
        <v>0</v>
      </c>
      <c r="S20" s="11">
        <v>0</v>
      </c>
      <c r="T20" s="11">
        <v>0</v>
      </c>
      <c r="U20" s="14">
        <f t="shared" si="4"/>
        <v>0</v>
      </c>
      <c r="V20" s="40">
        <f t="shared" si="0"/>
        <v>0</v>
      </c>
    </row>
    <row r="21" spans="1:25">
      <c r="A21" s="17"/>
      <c r="B21" s="4"/>
      <c r="C21" s="45"/>
      <c r="D21" s="18"/>
      <c r="E21" s="67">
        <v>0</v>
      </c>
      <c r="F21" s="10">
        <v>0</v>
      </c>
      <c r="G21" s="12">
        <v>0</v>
      </c>
      <c r="H21" s="12">
        <v>0</v>
      </c>
      <c r="I21" s="12">
        <v>0</v>
      </c>
      <c r="J21" s="13">
        <v>0</v>
      </c>
      <c r="K21" s="14">
        <f t="shared" si="3"/>
        <v>0</v>
      </c>
      <c r="L21" s="69">
        <v>0</v>
      </c>
      <c r="M21" s="15">
        <v>0</v>
      </c>
      <c r="N21" s="11">
        <v>0</v>
      </c>
      <c r="O21" s="11">
        <v>0</v>
      </c>
      <c r="P21" s="11">
        <v>0</v>
      </c>
      <c r="Q21" s="15">
        <v>0</v>
      </c>
      <c r="R21" s="11">
        <v>0</v>
      </c>
      <c r="S21" s="11">
        <v>0</v>
      </c>
      <c r="T21" s="11">
        <v>0</v>
      </c>
      <c r="U21" s="14">
        <f t="shared" si="4"/>
        <v>0</v>
      </c>
      <c r="V21" s="40">
        <f t="shared" si="0"/>
        <v>0</v>
      </c>
    </row>
    <row r="22" spans="1:25">
      <c r="A22" s="17"/>
      <c r="B22" s="4"/>
      <c r="C22" s="45"/>
      <c r="D22" s="18"/>
      <c r="E22" s="67">
        <v>0</v>
      </c>
      <c r="F22" s="10">
        <v>0</v>
      </c>
      <c r="G22" s="12">
        <v>0</v>
      </c>
      <c r="H22" s="12">
        <v>0</v>
      </c>
      <c r="I22" s="12">
        <v>0</v>
      </c>
      <c r="J22" s="13">
        <v>0</v>
      </c>
      <c r="K22" s="14">
        <f t="shared" si="3"/>
        <v>0</v>
      </c>
      <c r="L22" s="69">
        <v>0</v>
      </c>
      <c r="M22" s="15">
        <v>0</v>
      </c>
      <c r="N22" s="11">
        <v>0</v>
      </c>
      <c r="O22" s="11">
        <v>0</v>
      </c>
      <c r="P22" s="11">
        <v>0</v>
      </c>
      <c r="Q22" s="15">
        <v>0</v>
      </c>
      <c r="R22" s="11">
        <v>0</v>
      </c>
      <c r="S22" s="11">
        <v>0</v>
      </c>
      <c r="T22" s="11">
        <v>0</v>
      </c>
      <c r="U22" s="14">
        <f t="shared" si="2"/>
        <v>0</v>
      </c>
      <c r="V22" s="40">
        <f t="shared" si="0"/>
        <v>0</v>
      </c>
    </row>
    <row r="23" spans="1:25">
      <c r="A23" s="17"/>
      <c r="B23" s="4"/>
      <c r="C23" s="45"/>
      <c r="D23" s="18"/>
      <c r="E23" s="67">
        <v>0</v>
      </c>
      <c r="F23" s="10">
        <v>0</v>
      </c>
      <c r="G23" s="12">
        <v>0</v>
      </c>
      <c r="H23" s="12">
        <v>0</v>
      </c>
      <c r="I23" s="12">
        <v>0</v>
      </c>
      <c r="J23" s="13">
        <v>0</v>
      </c>
      <c r="K23" s="14">
        <f t="shared" si="3"/>
        <v>0</v>
      </c>
      <c r="L23" s="69">
        <v>0</v>
      </c>
      <c r="M23" s="15">
        <v>0</v>
      </c>
      <c r="N23" s="11">
        <v>0</v>
      </c>
      <c r="O23" s="11">
        <v>0</v>
      </c>
      <c r="P23" s="11">
        <v>0</v>
      </c>
      <c r="Q23" s="15">
        <v>0</v>
      </c>
      <c r="R23" s="11">
        <v>0</v>
      </c>
      <c r="S23" s="11">
        <v>0</v>
      </c>
      <c r="T23" s="11">
        <v>0</v>
      </c>
      <c r="U23" s="14">
        <f t="shared" si="2"/>
        <v>0</v>
      </c>
      <c r="V23" s="40">
        <f t="shared" si="0"/>
        <v>0</v>
      </c>
    </row>
    <row r="24" spans="1:25">
      <c r="A24" s="17"/>
      <c r="B24" s="4"/>
      <c r="C24" s="45"/>
      <c r="D24" s="18"/>
      <c r="E24" s="67">
        <v>0</v>
      </c>
      <c r="F24" s="10">
        <v>0</v>
      </c>
      <c r="G24" s="12">
        <v>0</v>
      </c>
      <c r="H24" s="12">
        <v>0</v>
      </c>
      <c r="I24" s="12">
        <v>0</v>
      </c>
      <c r="J24" s="13">
        <v>0</v>
      </c>
      <c r="K24" s="14">
        <f t="shared" si="3"/>
        <v>0</v>
      </c>
      <c r="L24" s="69">
        <v>0</v>
      </c>
      <c r="M24" s="15">
        <v>0</v>
      </c>
      <c r="N24" s="11">
        <v>0</v>
      </c>
      <c r="O24" s="11">
        <v>0</v>
      </c>
      <c r="P24" s="11">
        <v>0</v>
      </c>
      <c r="Q24" s="15">
        <v>0</v>
      </c>
      <c r="R24" s="11">
        <v>0</v>
      </c>
      <c r="S24" s="11">
        <v>0</v>
      </c>
      <c r="T24" s="11">
        <v>0</v>
      </c>
      <c r="U24" s="14">
        <f t="shared" si="2"/>
        <v>0</v>
      </c>
      <c r="V24" s="40">
        <f t="shared" si="0"/>
        <v>0</v>
      </c>
    </row>
    <row r="25" spans="1:25">
      <c r="A25" s="17"/>
      <c r="B25" s="1" t="s">
        <v>18</v>
      </c>
      <c r="C25" s="43"/>
      <c r="D25" s="19"/>
      <c r="E25" s="67">
        <f>SUM(E6:E24)</f>
        <v>2520.29</v>
      </c>
      <c r="F25" s="10">
        <f>SUM(F4:F24)</f>
        <v>0</v>
      </c>
      <c r="G25" s="12">
        <f>SUM(G4:G24)</f>
        <v>2450</v>
      </c>
      <c r="H25" s="12">
        <f>SUM(H4:H24)</f>
        <v>0</v>
      </c>
      <c r="I25" s="12">
        <f>SUM(I4:I24)</f>
        <v>0</v>
      </c>
      <c r="J25" s="12">
        <f>SUM(J4:J13)</f>
        <v>70.290000000000006</v>
      </c>
      <c r="K25" s="14">
        <f t="shared" si="3"/>
        <v>2520.29</v>
      </c>
      <c r="L25" s="69">
        <f>SUM(L4:L24)</f>
        <v>877.41</v>
      </c>
      <c r="M25" s="15">
        <f>SUM(M4:M24)</f>
        <v>0</v>
      </c>
      <c r="N25" s="15">
        <f t="shared" ref="N25:T25" si="5">SUM(N4:N24)</f>
        <v>0</v>
      </c>
      <c r="O25" s="64">
        <f t="shared" si="5"/>
        <v>15</v>
      </c>
      <c r="P25" s="64">
        <f t="shared" si="5"/>
        <v>458.33</v>
      </c>
      <c r="Q25" s="64">
        <f t="shared" si="5"/>
        <v>11</v>
      </c>
      <c r="R25" s="15">
        <f t="shared" si="5"/>
        <v>0</v>
      </c>
      <c r="S25" s="64">
        <f t="shared" si="5"/>
        <v>378.47</v>
      </c>
      <c r="T25" s="64">
        <f t="shared" si="5"/>
        <v>14.61</v>
      </c>
      <c r="U25" s="14">
        <f>SUM(U4:U24)</f>
        <v>877.41</v>
      </c>
      <c r="V25" s="41">
        <f>SUM(V4:V24)</f>
        <v>2963.95</v>
      </c>
      <c r="W25" s="16"/>
    </row>
    <row r="26" spans="1:25" s="20" customFormat="1">
      <c r="A26" s="17"/>
      <c r="C26" s="47"/>
      <c r="D26" s="21"/>
      <c r="E26" s="54"/>
      <c r="F26" s="22"/>
      <c r="G26" s="24"/>
      <c r="H26" s="24"/>
      <c r="I26" s="24"/>
      <c r="J26" s="25"/>
      <c r="K26" s="26"/>
      <c r="L26" s="58"/>
      <c r="M26" s="27"/>
      <c r="N26" s="23"/>
      <c r="O26" s="23"/>
      <c r="P26" s="23"/>
      <c r="Q26" s="23"/>
      <c r="R26" s="23"/>
      <c r="S26" s="23"/>
      <c r="T26" s="23"/>
      <c r="U26" s="26"/>
    </row>
    <row r="27" spans="1:25" s="29" customFormat="1">
      <c r="A27" s="28"/>
      <c r="B27" s="29" t="s">
        <v>16</v>
      </c>
      <c r="C27" s="48"/>
      <c r="D27" s="30"/>
      <c r="E27" s="55">
        <f>SUM(E4:E24)</f>
        <v>3841.3599999999997</v>
      </c>
      <c r="F27" s="31">
        <f t="shared" ref="F27:T27" si="6">SUM(F4:F24)</f>
        <v>0</v>
      </c>
      <c r="G27" s="31">
        <f t="shared" si="6"/>
        <v>2450</v>
      </c>
      <c r="H27" s="31">
        <f t="shared" si="6"/>
        <v>0</v>
      </c>
      <c r="I27" s="31">
        <f t="shared" si="6"/>
        <v>0</v>
      </c>
      <c r="J27" s="31">
        <f t="shared" si="6"/>
        <v>70.290000000000006</v>
      </c>
      <c r="K27" s="14">
        <f>SUM(F27:J27,+E4)</f>
        <v>3841.3599999999997</v>
      </c>
      <c r="L27" s="60">
        <f>SUM(L4:L24)</f>
        <v>877.41</v>
      </c>
      <c r="M27" s="31">
        <f t="shared" si="6"/>
        <v>0</v>
      </c>
      <c r="N27" s="31">
        <f t="shared" si="6"/>
        <v>0</v>
      </c>
      <c r="O27" s="31">
        <f t="shared" si="6"/>
        <v>15</v>
      </c>
      <c r="P27" s="31">
        <f t="shared" si="6"/>
        <v>458.33</v>
      </c>
      <c r="Q27" s="31">
        <f t="shared" si="6"/>
        <v>11</v>
      </c>
      <c r="R27" s="31">
        <f t="shared" si="6"/>
        <v>0</v>
      </c>
      <c r="S27" s="31">
        <f t="shared" si="6"/>
        <v>378.47</v>
      </c>
      <c r="T27" s="31">
        <f t="shared" si="6"/>
        <v>14.61</v>
      </c>
      <c r="U27" s="42">
        <f>SUM(M27:T27)</f>
        <v>877.41</v>
      </c>
      <c r="V27" s="70">
        <f>U27+V25</f>
        <v>3841.3599999999997</v>
      </c>
    </row>
    <row r="28" spans="1:25" ht="27.6">
      <c r="A28" s="17"/>
      <c r="B28" s="32" t="s">
        <v>23</v>
      </c>
      <c r="C28" s="49"/>
      <c r="D28" s="33"/>
      <c r="E28" s="34"/>
      <c r="F28" s="34"/>
      <c r="L28" s="59">
        <f>E27-L27</f>
        <v>2963.95</v>
      </c>
      <c r="Y28" s="35"/>
    </row>
    <row r="29" spans="1:25" s="36" customFormat="1">
      <c r="A29" s="17"/>
      <c r="C29" s="50"/>
      <c r="D29" s="37"/>
      <c r="E29" s="38"/>
    </row>
    <row r="30" spans="1:25" ht="27.6">
      <c r="A30" s="17"/>
      <c r="B30" s="32" t="s">
        <v>17</v>
      </c>
      <c r="C30" s="49"/>
      <c r="D30" s="33"/>
      <c r="E30" s="39">
        <f>L28</f>
        <v>2963.95</v>
      </c>
    </row>
  </sheetData>
  <mergeCells count="2">
    <mergeCell ref="F2:K2"/>
    <mergeCell ref="M2:U2"/>
  </mergeCells>
  <phoneticPr fontId="1" type="noConversion"/>
  <pageMargins left="0.48" right="0.75" top="1" bottom="1" header="0.5" footer="0.5"/>
  <pageSetup paperSize="9" scale="59" orientation="landscape" r:id="rId1"/>
  <headerFooter alignWithMargins="0"/>
  <colBreaks count="1" manualBreakCount="1">
    <brk id="22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Y30"/>
  <sheetViews>
    <sheetView view="pageBreakPreview" zoomScale="75" zoomScaleNormal="75" workbookViewId="0">
      <selection activeCell="M23" sqref="M23"/>
    </sheetView>
  </sheetViews>
  <sheetFormatPr defaultColWidth="9.109375" defaultRowHeight="13.8"/>
  <cols>
    <col min="1" max="1" width="9" style="1" bestFit="1" customWidth="1"/>
    <col min="2" max="2" width="12.88671875" style="1" customWidth="1"/>
    <col min="3" max="3" width="6.44140625" style="1" customWidth="1"/>
    <col min="4" max="4" width="6" style="1" bestFit="1" customWidth="1"/>
    <col min="5" max="5" width="12.44140625" style="1" bestFit="1" customWidth="1"/>
    <col min="6" max="6" width="11.88671875" style="1" bestFit="1" customWidth="1"/>
    <col min="7" max="7" width="7.88671875" style="1" bestFit="1" customWidth="1"/>
    <col min="8" max="8" width="12.88671875" style="1" bestFit="1" customWidth="1"/>
    <col min="9" max="9" width="8.6640625" style="1" bestFit="1" customWidth="1"/>
    <col min="10" max="11" width="8.33203125" style="1" customWidth="1"/>
    <col min="12" max="12" width="12.6640625" style="1" bestFit="1" customWidth="1"/>
    <col min="13" max="13" width="9" style="1" bestFit="1" customWidth="1"/>
    <col min="14" max="14" width="12" style="1" bestFit="1" customWidth="1"/>
    <col min="15" max="15" width="10.33203125" style="1" bestFit="1" customWidth="1"/>
    <col min="16" max="16" width="10.5546875" style="1" bestFit="1" customWidth="1"/>
    <col min="17" max="17" width="9" style="1" customWidth="1"/>
    <col min="18" max="18" width="8.6640625" style="1" bestFit="1" customWidth="1"/>
    <col min="19" max="19" width="10.44140625" style="1" bestFit="1" customWidth="1"/>
    <col min="20" max="20" width="8.33203125" style="1" customWidth="1"/>
    <col min="21" max="21" width="10.5546875" style="1" bestFit="1" customWidth="1"/>
    <col min="22" max="22" width="12.88671875" style="1" bestFit="1" customWidth="1"/>
    <col min="23" max="23" width="8.109375" style="1" bestFit="1" customWidth="1"/>
    <col min="24" max="24" width="13.44140625" style="1" bestFit="1" customWidth="1"/>
    <col min="25" max="26" width="10.44140625" style="1" bestFit="1" customWidth="1"/>
    <col min="27" max="16384" width="9.109375" style="1"/>
  </cols>
  <sheetData>
    <row r="1" spans="1:22">
      <c r="G1" s="2"/>
      <c r="H1" s="2"/>
      <c r="I1" s="2"/>
      <c r="J1" s="2"/>
      <c r="K1" s="2"/>
      <c r="L1" s="2"/>
    </row>
    <row r="2" spans="1:22">
      <c r="G2" s="123" t="s">
        <v>11</v>
      </c>
      <c r="H2" s="123"/>
      <c r="I2" s="123"/>
      <c r="J2" s="123"/>
      <c r="K2" s="123"/>
      <c r="L2" s="123"/>
      <c r="M2" s="124" t="s">
        <v>6</v>
      </c>
      <c r="N2" s="124"/>
      <c r="O2" s="124"/>
      <c r="P2" s="124"/>
      <c r="Q2" s="124"/>
      <c r="R2" s="124"/>
      <c r="S2" s="124"/>
      <c r="T2" s="124"/>
      <c r="U2" s="124"/>
    </row>
    <row r="3" spans="1:22" ht="27.6">
      <c r="A3" s="1" t="s">
        <v>0</v>
      </c>
      <c r="B3" s="1" t="s">
        <v>1</v>
      </c>
      <c r="C3" s="43" t="s">
        <v>30</v>
      </c>
      <c r="D3" s="3" t="s">
        <v>2</v>
      </c>
      <c r="E3" s="52" t="s">
        <v>12</v>
      </c>
      <c r="F3" s="56" t="s">
        <v>3</v>
      </c>
      <c r="G3" s="51" t="s">
        <v>15</v>
      </c>
      <c r="H3" s="2" t="s">
        <v>4</v>
      </c>
      <c r="I3" s="2" t="s">
        <v>5</v>
      </c>
      <c r="J3" s="2" t="s">
        <v>7</v>
      </c>
      <c r="K3" s="6" t="s">
        <v>10</v>
      </c>
      <c r="L3" s="7" t="s">
        <v>26</v>
      </c>
      <c r="M3" s="8" t="s">
        <v>13</v>
      </c>
      <c r="N3" s="9" t="s">
        <v>14</v>
      </c>
      <c r="O3" s="4" t="s">
        <v>9</v>
      </c>
      <c r="P3" s="4" t="s">
        <v>8</v>
      </c>
      <c r="Q3" s="9" t="s">
        <v>25</v>
      </c>
      <c r="R3" s="4" t="s">
        <v>5</v>
      </c>
      <c r="S3" s="4" t="s">
        <v>7</v>
      </c>
      <c r="T3" s="4" t="s">
        <v>10</v>
      </c>
      <c r="U3" s="7" t="s">
        <v>26</v>
      </c>
    </row>
    <row r="4" spans="1:22">
      <c r="B4" s="2" t="s">
        <v>24</v>
      </c>
      <c r="C4" s="44" t="s">
        <v>34</v>
      </c>
      <c r="D4" s="44" t="s">
        <v>34</v>
      </c>
      <c r="E4" s="53">
        <v>1321.07</v>
      </c>
      <c r="F4" s="57">
        <v>0</v>
      </c>
      <c r="G4" s="10">
        <v>0</v>
      </c>
      <c r="H4" s="12">
        <v>0</v>
      </c>
      <c r="I4" s="12">
        <v>0</v>
      </c>
      <c r="J4" s="12">
        <v>0</v>
      </c>
      <c r="K4" s="13">
        <v>0</v>
      </c>
      <c r="L4" s="14">
        <f>SUM(G4:K4)</f>
        <v>0</v>
      </c>
      <c r="M4" s="15">
        <v>0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4">
        <f>SUM(M4:T4)</f>
        <v>0</v>
      </c>
      <c r="V4" s="40">
        <f>SUM(E4-F4)</f>
        <v>1321.07</v>
      </c>
    </row>
    <row r="5" spans="1:22">
      <c r="A5" s="1">
        <v>2006</v>
      </c>
      <c r="C5" s="44" t="s">
        <v>34</v>
      </c>
      <c r="D5" s="44" t="s">
        <v>34</v>
      </c>
      <c r="E5" s="53">
        <v>0</v>
      </c>
      <c r="F5" s="57">
        <v>0</v>
      </c>
      <c r="G5" s="10">
        <v>0</v>
      </c>
      <c r="H5" s="12">
        <v>0</v>
      </c>
      <c r="I5" s="12">
        <v>0</v>
      </c>
      <c r="J5" s="12">
        <v>0</v>
      </c>
      <c r="K5" s="13">
        <v>0</v>
      </c>
      <c r="L5" s="14">
        <f t="shared" ref="L5:L24" si="0">SUM(G5:K5)</f>
        <v>0</v>
      </c>
      <c r="M5" s="15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4">
        <f t="shared" ref="U5:U24" si="1">SUM(M5:T5)</f>
        <v>0</v>
      </c>
      <c r="V5" s="40">
        <f t="shared" ref="V5:V24" si="2">SUM(E5-F5)</f>
        <v>0</v>
      </c>
    </row>
    <row r="6" spans="1:22">
      <c r="A6" s="17">
        <v>38861</v>
      </c>
      <c r="B6" s="2" t="s">
        <v>4</v>
      </c>
      <c r="C6" s="44" t="s">
        <v>34</v>
      </c>
      <c r="D6" s="18">
        <v>1</v>
      </c>
      <c r="E6" s="53">
        <v>1225</v>
      </c>
      <c r="F6" s="57">
        <v>0</v>
      </c>
      <c r="G6" s="10">
        <v>0</v>
      </c>
      <c r="H6" s="61">
        <v>1225</v>
      </c>
      <c r="I6" s="12">
        <v>0</v>
      </c>
      <c r="J6" s="12">
        <v>0</v>
      </c>
      <c r="K6" s="13">
        <v>0</v>
      </c>
      <c r="L6" s="14">
        <f t="shared" si="0"/>
        <v>1225</v>
      </c>
      <c r="M6" s="15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4">
        <f t="shared" si="1"/>
        <v>0</v>
      </c>
      <c r="V6" s="40">
        <f t="shared" si="2"/>
        <v>1225</v>
      </c>
    </row>
    <row r="7" spans="1:22" ht="27.6">
      <c r="A7" s="17">
        <v>38862</v>
      </c>
      <c r="B7" s="9" t="s">
        <v>37</v>
      </c>
      <c r="C7" s="45">
        <v>253</v>
      </c>
      <c r="D7" s="65">
        <v>2</v>
      </c>
      <c r="E7" s="53">
        <v>0</v>
      </c>
      <c r="F7" s="57">
        <v>39.33</v>
      </c>
      <c r="G7" s="10">
        <v>0</v>
      </c>
      <c r="H7" s="12">
        <v>0</v>
      </c>
      <c r="I7" s="12">
        <v>0</v>
      </c>
      <c r="J7" s="12">
        <v>0</v>
      </c>
      <c r="K7" s="13">
        <v>0</v>
      </c>
      <c r="L7" s="14">
        <f t="shared" si="0"/>
        <v>0</v>
      </c>
      <c r="M7" s="15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63">
        <v>33.47</v>
      </c>
      <c r="T7" s="63">
        <v>5.86</v>
      </c>
      <c r="U7" s="14">
        <f t="shared" si="1"/>
        <v>39.33</v>
      </c>
      <c r="V7" s="40">
        <f t="shared" si="2"/>
        <v>-39.33</v>
      </c>
    </row>
    <row r="8" spans="1:22">
      <c r="A8" s="17">
        <v>38868</v>
      </c>
      <c r="B8" s="4" t="s">
        <v>20</v>
      </c>
      <c r="C8" s="45">
        <v>254</v>
      </c>
      <c r="D8" s="65">
        <v>3</v>
      </c>
      <c r="E8" s="53">
        <v>0</v>
      </c>
      <c r="F8" s="57">
        <v>268.33</v>
      </c>
      <c r="G8" s="10">
        <v>0</v>
      </c>
      <c r="H8" s="12">
        <v>0</v>
      </c>
      <c r="I8" s="12">
        <v>0</v>
      </c>
      <c r="J8" s="12">
        <v>0</v>
      </c>
      <c r="K8" s="13">
        <v>0</v>
      </c>
      <c r="L8" s="14">
        <f t="shared" si="0"/>
        <v>0</v>
      </c>
      <c r="M8" s="15">
        <v>0</v>
      </c>
      <c r="N8" s="11">
        <v>0</v>
      </c>
      <c r="O8" s="11">
        <v>0</v>
      </c>
      <c r="P8" s="63">
        <v>268.33</v>
      </c>
      <c r="Q8" s="11">
        <v>0</v>
      </c>
      <c r="R8" s="11">
        <v>0</v>
      </c>
      <c r="S8" s="11">
        <v>0</v>
      </c>
      <c r="T8" s="11">
        <v>0</v>
      </c>
      <c r="U8" s="14">
        <f t="shared" si="1"/>
        <v>268.33</v>
      </c>
      <c r="V8" s="40">
        <f t="shared" si="2"/>
        <v>-268.33</v>
      </c>
    </row>
    <row r="9" spans="1:22" ht="27.6">
      <c r="A9" s="17">
        <v>168</v>
      </c>
      <c r="B9" s="5" t="s">
        <v>35</v>
      </c>
      <c r="C9" s="44" t="s">
        <v>34</v>
      </c>
      <c r="D9" s="18">
        <v>4</v>
      </c>
      <c r="E9" s="53">
        <v>70.290000000000006</v>
      </c>
      <c r="F9" s="57">
        <v>0</v>
      </c>
      <c r="G9" s="10">
        <v>0</v>
      </c>
      <c r="H9" s="12">
        <v>0</v>
      </c>
      <c r="I9" s="12">
        <v>0</v>
      </c>
      <c r="J9" s="12">
        <v>0</v>
      </c>
      <c r="K9" s="62">
        <v>70.290000000000006</v>
      </c>
      <c r="L9" s="14">
        <f t="shared" si="0"/>
        <v>70.290000000000006</v>
      </c>
      <c r="M9" s="15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4">
        <f t="shared" si="1"/>
        <v>0</v>
      </c>
      <c r="V9" s="40">
        <f t="shared" si="2"/>
        <v>70.290000000000006</v>
      </c>
    </row>
    <row r="10" spans="1:22">
      <c r="A10" s="17">
        <v>38986</v>
      </c>
      <c r="B10" s="2" t="s">
        <v>4</v>
      </c>
      <c r="C10" s="44" t="s">
        <v>34</v>
      </c>
      <c r="D10" s="18">
        <v>5</v>
      </c>
      <c r="E10" s="53">
        <v>1225</v>
      </c>
      <c r="F10" s="57">
        <v>0</v>
      </c>
      <c r="G10" s="10">
        <v>0</v>
      </c>
      <c r="H10" s="61">
        <v>1225</v>
      </c>
      <c r="I10" s="12">
        <v>0</v>
      </c>
      <c r="J10" s="12">
        <v>0</v>
      </c>
      <c r="K10" s="13">
        <v>0</v>
      </c>
      <c r="L10" s="14">
        <f t="shared" si="0"/>
        <v>1225</v>
      </c>
      <c r="M10" s="15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4">
        <f t="shared" si="1"/>
        <v>0</v>
      </c>
      <c r="V10" s="40">
        <f t="shared" si="2"/>
        <v>1225</v>
      </c>
    </row>
    <row r="11" spans="1:22" ht="27.6">
      <c r="A11" s="17">
        <v>39002</v>
      </c>
      <c r="B11" s="9" t="s">
        <v>29</v>
      </c>
      <c r="C11" s="46">
        <v>255</v>
      </c>
      <c r="D11" s="65">
        <v>6</v>
      </c>
      <c r="E11" s="53">
        <v>0</v>
      </c>
      <c r="F11" s="57">
        <v>11</v>
      </c>
      <c r="G11" s="10">
        <v>0</v>
      </c>
      <c r="H11" s="12">
        <v>0</v>
      </c>
      <c r="I11" s="12">
        <v>0</v>
      </c>
      <c r="J11" s="12">
        <v>0</v>
      </c>
      <c r="K11" s="13">
        <v>0</v>
      </c>
      <c r="L11" s="14">
        <f t="shared" si="0"/>
        <v>0</v>
      </c>
      <c r="M11" s="15">
        <v>0</v>
      </c>
      <c r="N11" s="11">
        <v>0</v>
      </c>
      <c r="O11" s="11">
        <v>0</v>
      </c>
      <c r="P11" s="11">
        <v>0</v>
      </c>
      <c r="Q11" s="63">
        <v>11</v>
      </c>
      <c r="R11" s="11">
        <v>0</v>
      </c>
      <c r="S11" s="11">
        <v>0</v>
      </c>
      <c r="T11" s="11">
        <v>0</v>
      </c>
      <c r="U11" s="14">
        <f t="shared" si="1"/>
        <v>11</v>
      </c>
      <c r="V11" s="40">
        <f t="shared" si="2"/>
        <v>-11</v>
      </c>
    </row>
    <row r="12" spans="1:22">
      <c r="A12" s="17">
        <v>39002</v>
      </c>
      <c r="B12" s="4" t="s">
        <v>21</v>
      </c>
      <c r="C12" s="45">
        <v>256</v>
      </c>
      <c r="D12" s="65">
        <v>7</v>
      </c>
      <c r="E12" s="53">
        <v>0</v>
      </c>
      <c r="F12" s="57">
        <v>15</v>
      </c>
      <c r="G12" s="10">
        <v>0</v>
      </c>
      <c r="H12" s="12">
        <v>0</v>
      </c>
      <c r="I12" s="12">
        <v>0</v>
      </c>
      <c r="J12" s="12">
        <v>0</v>
      </c>
      <c r="K12" s="13">
        <v>0</v>
      </c>
      <c r="L12" s="14">
        <f t="shared" si="0"/>
        <v>0</v>
      </c>
      <c r="M12" s="15">
        <v>0</v>
      </c>
      <c r="N12" s="11">
        <v>0</v>
      </c>
      <c r="O12" s="63">
        <v>15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4">
        <f t="shared" si="1"/>
        <v>15</v>
      </c>
      <c r="V12" s="40">
        <f t="shared" si="2"/>
        <v>-15</v>
      </c>
    </row>
    <row r="13" spans="1:22">
      <c r="A13" s="17">
        <v>39037</v>
      </c>
      <c r="B13" s="4" t="s">
        <v>22</v>
      </c>
      <c r="C13" s="45">
        <v>257</v>
      </c>
      <c r="D13" s="65">
        <v>8</v>
      </c>
      <c r="E13" s="53">
        <v>0</v>
      </c>
      <c r="F13" s="57">
        <v>58.75</v>
      </c>
      <c r="G13" s="10">
        <v>0</v>
      </c>
      <c r="H13" s="12">
        <v>0</v>
      </c>
      <c r="I13" s="12">
        <v>0</v>
      </c>
      <c r="J13" s="12">
        <v>0</v>
      </c>
      <c r="K13" s="13">
        <v>0</v>
      </c>
      <c r="L13" s="14">
        <f t="shared" si="0"/>
        <v>0</v>
      </c>
      <c r="M13" s="15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63">
        <v>50</v>
      </c>
      <c r="T13" s="63">
        <v>8.75</v>
      </c>
      <c r="U13" s="14">
        <f t="shared" si="1"/>
        <v>58.75</v>
      </c>
      <c r="V13" s="40">
        <f t="shared" si="2"/>
        <v>-58.75</v>
      </c>
    </row>
    <row r="14" spans="1:22">
      <c r="A14" s="17">
        <v>39037</v>
      </c>
      <c r="B14" s="4" t="s">
        <v>27</v>
      </c>
      <c r="C14" s="45">
        <v>258</v>
      </c>
      <c r="D14" s="65">
        <v>9</v>
      </c>
      <c r="E14" s="53">
        <v>0</v>
      </c>
      <c r="F14" s="57">
        <v>190</v>
      </c>
      <c r="G14" s="10">
        <v>0</v>
      </c>
      <c r="H14" s="12">
        <v>0</v>
      </c>
      <c r="I14" s="12">
        <v>0</v>
      </c>
      <c r="J14" s="12">
        <v>0</v>
      </c>
      <c r="K14" s="13">
        <v>0</v>
      </c>
      <c r="L14" s="14">
        <f t="shared" si="0"/>
        <v>0</v>
      </c>
      <c r="M14" s="15">
        <v>0</v>
      </c>
      <c r="N14" s="11">
        <v>0</v>
      </c>
      <c r="O14" s="11">
        <v>0</v>
      </c>
      <c r="P14" s="11">
        <v>190</v>
      </c>
      <c r="Q14" s="15">
        <v>0</v>
      </c>
      <c r="R14" s="11">
        <v>0</v>
      </c>
      <c r="S14" s="11">
        <v>0</v>
      </c>
      <c r="T14" s="11">
        <v>0</v>
      </c>
      <c r="U14" s="14">
        <f t="shared" si="1"/>
        <v>190</v>
      </c>
      <c r="V14" s="40">
        <f t="shared" si="2"/>
        <v>-190</v>
      </c>
    </row>
    <row r="15" spans="1:22" ht="41.4">
      <c r="A15" s="17">
        <v>39037</v>
      </c>
      <c r="B15" s="9" t="s">
        <v>32</v>
      </c>
      <c r="C15" s="46">
        <v>259</v>
      </c>
      <c r="D15" s="65">
        <v>10</v>
      </c>
      <c r="E15" s="53">
        <v>0</v>
      </c>
      <c r="F15" s="57">
        <v>200</v>
      </c>
      <c r="G15" s="10">
        <v>0</v>
      </c>
      <c r="H15" s="12">
        <v>0</v>
      </c>
      <c r="I15" s="12">
        <v>0</v>
      </c>
      <c r="J15" s="12">
        <v>0</v>
      </c>
      <c r="K15" s="13">
        <v>0</v>
      </c>
      <c r="L15" s="14">
        <f t="shared" si="0"/>
        <v>0</v>
      </c>
      <c r="M15" s="15">
        <v>0</v>
      </c>
      <c r="N15" s="11">
        <v>0</v>
      </c>
      <c r="O15" s="11">
        <v>0</v>
      </c>
      <c r="P15" s="11">
        <v>0</v>
      </c>
      <c r="Q15" s="15">
        <v>0</v>
      </c>
      <c r="R15" s="11">
        <v>0</v>
      </c>
      <c r="S15" s="63">
        <v>200</v>
      </c>
      <c r="T15" s="11">
        <v>0</v>
      </c>
      <c r="U15" s="14">
        <f t="shared" si="1"/>
        <v>200</v>
      </c>
      <c r="V15" s="40">
        <f t="shared" si="2"/>
        <v>-200</v>
      </c>
    </row>
    <row r="16" spans="1:22">
      <c r="A16" s="17">
        <v>39037</v>
      </c>
      <c r="B16" s="4" t="s">
        <v>28</v>
      </c>
      <c r="C16" s="45">
        <v>260</v>
      </c>
      <c r="D16" s="65">
        <v>11</v>
      </c>
      <c r="E16" s="53">
        <v>0</v>
      </c>
      <c r="F16" s="57">
        <v>20</v>
      </c>
      <c r="G16" s="10">
        <v>0</v>
      </c>
      <c r="H16" s="12">
        <v>0</v>
      </c>
      <c r="I16" s="12">
        <v>0</v>
      </c>
      <c r="J16" s="12">
        <v>0</v>
      </c>
      <c r="K16" s="13">
        <v>0</v>
      </c>
      <c r="L16" s="14">
        <f t="shared" si="0"/>
        <v>0</v>
      </c>
      <c r="M16" s="15">
        <v>0</v>
      </c>
      <c r="N16" s="11">
        <v>0</v>
      </c>
      <c r="O16" s="11">
        <v>0</v>
      </c>
      <c r="P16" s="11">
        <v>0</v>
      </c>
      <c r="Q16" s="15">
        <v>0</v>
      </c>
      <c r="R16" s="11">
        <v>0</v>
      </c>
      <c r="S16" s="63">
        <v>20</v>
      </c>
      <c r="T16" s="11">
        <v>0</v>
      </c>
      <c r="U16" s="14">
        <f t="shared" si="1"/>
        <v>20</v>
      </c>
      <c r="V16" s="40">
        <f t="shared" si="2"/>
        <v>-20</v>
      </c>
    </row>
    <row r="17" spans="1:25" ht="27.6">
      <c r="A17" s="17">
        <v>39037</v>
      </c>
      <c r="B17" s="9" t="s">
        <v>33</v>
      </c>
      <c r="C17" s="45">
        <v>261</v>
      </c>
      <c r="D17" s="65">
        <v>12</v>
      </c>
      <c r="E17" s="53">
        <v>0</v>
      </c>
      <c r="F17" s="57">
        <v>75</v>
      </c>
      <c r="G17" s="10">
        <v>0</v>
      </c>
      <c r="H17" s="12">
        <v>0</v>
      </c>
      <c r="I17" s="12">
        <v>0</v>
      </c>
      <c r="J17" s="12">
        <v>0</v>
      </c>
      <c r="K17" s="13">
        <v>0</v>
      </c>
      <c r="L17" s="14">
        <f>SUM(G17:K17)</f>
        <v>0</v>
      </c>
      <c r="M17" s="15">
        <v>0</v>
      </c>
      <c r="N17" s="11">
        <v>0</v>
      </c>
      <c r="O17" s="11">
        <v>0</v>
      </c>
      <c r="P17" s="11">
        <v>0</v>
      </c>
      <c r="Q17" s="15">
        <v>0</v>
      </c>
      <c r="R17" s="11">
        <v>0</v>
      </c>
      <c r="S17" s="63">
        <v>75</v>
      </c>
      <c r="T17" s="11">
        <v>0</v>
      </c>
      <c r="U17" s="14">
        <f>SUM(M17:T17)</f>
        <v>75</v>
      </c>
      <c r="V17" s="40">
        <f>SUM(E17-F17)</f>
        <v>-75</v>
      </c>
    </row>
    <row r="18" spans="1:25">
      <c r="A18" s="17"/>
      <c r="B18" s="4"/>
      <c r="C18" s="45"/>
      <c r="D18" s="18">
        <v>13</v>
      </c>
      <c r="E18" s="53">
        <v>0</v>
      </c>
      <c r="F18" s="57">
        <v>0</v>
      </c>
      <c r="G18" s="10">
        <v>0</v>
      </c>
      <c r="H18" s="12">
        <v>0</v>
      </c>
      <c r="I18" s="12">
        <v>0</v>
      </c>
      <c r="J18" s="12">
        <v>0</v>
      </c>
      <c r="K18" s="13">
        <v>0</v>
      </c>
      <c r="L18" s="14">
        <f>SUM(G18:K18)</f>
        <v>0</v>
      </c>
      <c r="M18" s="15">
        <v>0</v>
      </c>
      <c r="N18" s="11">
        <v>0</v>
      </c>
      <c r="O18" s="11">
        <v>0</v>
      </c>
      <c r="P18" s="11">
        <v>0</v>
      </c>
      <c r="Q18" s="15">
        <v>0</v>
      </c>
      <c r="R18" s="11">
        <v>0</v>
      </c>
      <c r="S18" s="11">
        <v>0</v>
      </c>
      <c r="T18" s="11">
        <v>0</v>
      </c>
      <c r="U18" s="14">
        <f>SUM(M18:T18)</f>
        <v>0</v>
      </c>
      <c r="V18" s="40">
        <f>SUM(E18-F18)</f>
        <v>0</v>
      </c>
    </row>
    <row r="19" spans="1:25">
      <c r="A19" s="17"/>
      <c r="B19" s="4"/>
      <c r="C19" s="45"/>
      <c r="D19" s="18">
        <v>14</v>
      </c>
      <c r="E19" s="53">
        <v>0</v>
      </c>
      <c r="F19" s="57">
        <v>0</v>
      </c>
      <c r="G19" s="10">
        <v>0</v>
      </c>
      <c r="H19" s="12">
        <v>0</v>
      </c>
      <c r="I19" s="12">
        <v>0</v>
      </c>
      <c r="J19" s="12">
        <v>0</v>
      </c>
      <c r="K19" s="13">
        <v>0</v>
      </c>
      <c r="L19" s="14">
        <f>SUM(G19:K19)</f>
        <v>0</v>
      </c>
      <c r="M19" s="15">
        <v>0</v>
      </c>
      <c r="N19" s="11">
        <v>0</v>
      </c>
      <c r="O19" s="11">
        <v>0</v>
      </c>
      <c r="P19" s="11">
        <v>0</v>
      </c>
      <c r="Q19" s="15">
        <v>0</v>
      </c>
      <c r="R19" s="11">
        <v>0</v>
      </c>
      <c r="S19" s="11">
        <v>0</v>
      </c>
      <c r="T19" s="11">
        <v>0</v>
      </c>
      <c r="U19" s="14">
        <f>SUM(M19:T19)</f>
        <v>0</v>
      </c>
      <c r="V19" s="40">
        <f>SUM(E19-F19)</f>
        <v>0</v>
      </c>
    </row>
    <row r="20" spans="1:25">
      <c r="A20" s="17"/>
      <c r="B20" s="4"/>
      <c r="C20" s="45"/>
      <c r="D20" s="18">
        <v>15</v>
      </c>
      <c r="E20" s="53">
        <v>0</v>
      </c>
      <c r="F20" s="57">
        <v>0</v>
      </c>
      <c r="G20" s="10">
        <v>0</v>
      </c>
      <c r="H20" s="12">
        <v>0</v>
      </c>
      <c r="I20" s="12">
        <v>0</v>
      </c>
      <c r="J20" s="12">
        <v>0</v>
      </c>
      <c r="K20" s="13">
        <v>0</v>
      </c>
      <c r="L20" s="14">
        <f>SUM(G20:K20)</f>
        <v>0</v>
      </c>
      <c r="M20" s="15">
        <v>0</v>
      </c>
      <c r="N20" s="11">
        <v>0</v>
      </c>
      <c r="O20" s="11">
        <v>0</v>
      </c>
      <c r="P20" s="11">
        <v>0</v>
      </c>
      <c r="Q20" s="15">
        <v>0</v>
      </c>
      <c r="R20" s="11">
        <v>0</v>
      </c>
      <c r="S20" s="11">
        <v>0</v>
      </c>
      <c r="T20" s="11">
        <v>0</v>
      </c>
      <c r="U20" s="14">
        <f>SUM(M20:T20)</f>
        <v>0</v>
      </c>
      <c r="V20" s="40">
        <f>SUM(E20-F20)</f>
        <v>0</v>
      </c>
    </row>
    <row r="21" spans="1:25">
      <c r="A21" s="17"/>
      <c r="B21" s="4"/>
      <c r="C21" s="45"/>
      <c r="D21" s="18">
        <v>16</v>
      </c>
      <c r="E21" s="53">
        <v>0</v>
      </c>
      <c r="F21" s="57">
        <v>0</v>
      </c>
      <c r="G21" s="10">
        <v>0</v>
      </c>
      <c r="H21" s="12">
        <v>0</v>
      </c>
      <c r="I21" s="12">
        <v>0</v>
      </c>
      <c r="J21" s="12">
        <v>0</v>
      </c>
      <c r="K21" s="13">
        <v>0</v>
      </c>
      <c r="L21" s="14">
        <f>SUM(G21:K21)</f>
        <v>0</v>
      </c>
      <c r="M21" s="15">
        <v>0</v>
      </c>
      <c r="N21" s="11">
        <v>0</v>
      </c>
      <c r="O21" s="11">
        <v>0</v>
      </c>
      <c r="P21" s="11">
        <v>0</v>
      </c>
      <c r="Q21" s="15">
        <v>0</v>
      </c>
      <c r="R21" s="11">
        <v>0</v>
      </c>
      <c r="S21" s="11">
        <v>0</v>
      </c>
      <c r="T21" s="11">
        <v>0</v>
      </c>
      <c r="U21" s="14">
        <f>SUM(M21:T21)</f>
        <v>0</v>
      </c>
      <c r="V21" s="40">
        <f t="shared" si="2"/>
        <v>0</v>
      </c>
    </row>
    <row r="22" spans="1:25">
      <c r="A22" s="17"/>
      <c r="B22" s="4"/>
      <c r="C22" s="45"/>
      <c r="D22" s="18">
        <v>17</v>
      </c>
      <c r="E22" s="53">
        <v>0</v>
      </c>
      <c r="F22" s="57">
        <v>0</v>
      </c>
      <c r="G22" s="10">
        <v>0</v>
      </c>
      <c r="H22" s="12">
        <v>0</v>
      </c>
      <c r="I22" s="12">
        <v>0</v>
      </c>
      <c r="J22" s="12">
        <v>0</v>
      </c>
      <c r="K22" s="13">
        <v>0</v>
      </c>
      <c r="L22" s="14">
        <f t="shared" si="0"/>
        <v>0</v>
      </c>
      <c r="M22" s="15">
        <v>0</v>
      </c>
      <c r="N22" s="11">
        <v>0</v>
      </c>
      <c r="O22" s="11">
        <v>0</v>
      </c>
      <c r="P22" s="11">
        <v>0</v>
      </c>
      <c r="Q22" s="15">
        <v>0</v>
      </c>
      <c r="R22" s="11">
        <v>0</v>
      </c>
      <c r="S22" s="11">
        <v>0</v>
      </c>
      <c r="T22" s="11">
        <v>0</v>
      </c>
      <c r="U22" s="14">
        <f t="shared" si="1"/>
        <v>0</v>
      </c>
      <c r="V22" s="40">
        <f t="shared" si="2"/>
        <v>0</v>
      </c>
    </row>
    <row r="23" spans="1:25">
      <c r="A23" s="17"/>
      <c r="B23" s="4"/>
      <c r="C23" s="45"/>
      <c r="D23" s="18">
        <v>18</v>
      </c>
      <c r="E23" s="53">
        <v>0</v>
      </c>
      <c r="F23" s="57">
        <v>0</v>
      </c>
      <c r="G23" s="10">
        <v>0</v>
      </c>
      <c r="H23" s="12">
        <v>0</v>
      </c>
      <c r="I23" s="12">
        <v>0</v>
      </c>
      <c r="J23" s="12">
        <v>0</v>
      </c>
      <c r="K23" s="13">
        <v>0</v>
      </c>
      <c r="L23" s="14">
        <f t="shared" si="0"/>
        <v>0</v>
      </c>
      <c r="M23" s="15">
        <v>0</v>
      </c>
      <c r="N23" s="11">
        <v>0</v>
      </c>
      <c r="O23" s="11">
        <v>0</v>
      </c>
      <c r="P23" s="11">
        <v>0</v>
      </c>
      <c r="Q23" s="15">
        <v>0</v>
      </c>
      <c r="R23" s="11">
        <v>0</v>
      </c>
      <c r="S23" s="11">
        <v>0</v>
      </c>
      <c r="T23" s="11">
        <v>0</v>
      </c>
      <c r="U23" s="14">
        <f t="shared" si="1"/>
        <v>0</v>
      </c>
      <c r="V23" s="40">
        <f t="shared" si="2"/>
        <v>0</v>
      </c>
    </row>
    <row r="24" spans="1:25">
      <c r="A24" s="17"/>
      <c r="B24" s="4"/>
      <c r="C24" s="45"/>
      <c r="D24" s="18">
        <v>19</v>
      </c>
      <c r="E24" s="53">
        <v>0</v>
      </c>
      <c r="F24" s="57">
        <v>0</v>
      </c>
      <c r="G24" s="10">
        <v>0</v>
      </c>
      <c r="H24" s="12">
        <v>0</v>
      </c>
      <c r="I24" s="12">
        <v>0</v>
      </c>
      <c r="J24" s="12">
        <v>0</v>
      </c>
      <c r="K24" s="13">
        <v>0</v>
      </c>
      <c r="L24" s="14">
        <f t="shared" si="0"/>
        <v>0</v>
      </c>
      <c r="M24" s="15">
        <v>0</v>
      </c>
      <c r="N24" s="11">
        <v>0</v>
      </c>
      <c r="O24" s="11">
        <v>0</v>
      </c>
      <c r="P24" s="11">
        <v>0</v>
      </c>
      <c r="Q24" s="15">
        <v>0</v>
      </c>
      <c r="R24" s="11">
        <v>0</v>
      </c>
      <c r="S24" s="11">
        <v>0</v>
      </c>
      <c r="T24" s="11">
        <v>0</v>
      </c>
      <c r="U24" s="14">
        <f t="shared" si="1"/>
        <v>0</v>
      </c>
      <c r="V24" s="40">
        <f t="shared" si="2"/>
        <v>0</v>
      </c>
    </row>
    <row r="25" spans="1:25">
      <c r="A25" s="17"/>
      <c r="B25" s="1" t="s">
        <v>18</v>
      </c>
      <c r="C25" s="43"/>
      <c r="D25" s="19"/>
      <c r="E25" s="53">
        <f>SUM(E6:E24)</f>
        <v>2520.29</v>
      </c>
      <c r="F25" s="57">
        <f>SUM(F4:F24)</f>
        <v>877.41</v>
      </c>
      <c r="G25" s="10">
        <f>SUM(G4:G24)</f>
        <v>0</v>
      </c>
      <c r="H25" s="12">
        <f>SUM(H4:H24)</f>
        <v>2450</v>
      </c>
      <c r="I25" s="12">
        <f>SUM(I4:I24)</f>
        <v>0</v>
      </c>
      <c r="J25" s="12">
        <f>SUM(J4:J24)</f>
        <v>0</v>
      </c>
      <c r="K25" s="12">
        <f>SUM(K4:K13)</f>
        <v>70.290000000000006</v>
      </c>
      <c r="L25" s="14">
        <f>SUM(G25:K25)</f>
        <v>2520.29</v>
      </c>
      <c r="M25" s="15">
        <f>SUM(M4:M24)</f>
        <v>0</v>
      </c>
      <c r="N25" s="15">
        <f t="shared" ref="N25:T25" si="3">SUM(N4:N24)</f>
        <v>0</v>
      </c>
      <c r="O25" s="64">
        <f t="shared" si="3"/>
        <v>15</v>
      </c>
      <c r="P25" s="64">
        <f t="shared" si="3"/>
        <v>458.33</v>
      </c>
      <c r="Q25" s="64">
        <f t="shared" si="3"/>
        <v>11</v>
      </c>
      <c r="R25" s="15">
        <f t="shared" si="3"/>
        <v>0</v>
      </c>
      <c r="S25" s="64">
        <f t="shared" si="3"/>
        <v>378.47</v>
      </c>
      <c r="T25" s="64">
        <f t="shared" si="3"/>
        <v>14.61</v>
      </c>
      <c r="U25" s="14">
        <f>SUM(U4:U24)</f>
        <v>877.41</v>
      </c>
      <c r="V25" s="41">
        <f>SUM(V4:V24)</f>
        <v>2963.95</v>
      </c>
      <c r="W25" s="16"/>
    </row>
    <row r="26" spans="1:25" s="20" customFormat="1">
      <c r="A26" s="17"/>
      <c r="C26" s="47"/>
      <c r="D26" s="21"/>
      <c r="E26" s="54"/>
      <c r="F26" s="58"/>
      <c r="G26" s="22"/>
      <c r="H26" s="24"/>
      <c r="I26" s="24"/>
      <c r="J26" s="24"/>
      <c r="K26" s="25"/>
      <c r="L26" s="26"/>
      <c r="M26" s="27"/>
      <c r="N26" s="23"/>
      <c r="O26" s="23"/>
      <c r="P26" s="23"/>
      <c r="Q26" s="23"/>
      <c r="R26" s="23"/>
      <c r="S26" s="23"/>
      <c r="T26" s="23"/>
      <c r="U26" s="26"/>
    </row>
    <row r="27" spans="1:25" s="29" customFormat="1">
      <c r="A27" s="28"/>
      <c r="B27" s="29" t="s">
        <v>16</v>
      </c>
      <c r="C27" s="48"/>
      <c r="D27" s="30"/>
      <c r="E27" s="55">
        <f>SUM(E4:E24)</f>
        <v>3841.3599999999997</v>
      </c>
      <c r="F27" s="60">
        <f>SUM(F4:F24)</f>
        <v>877.41</v>
      </c>
      <c r="G27" s="31">
        <f t="shared" ref="G27:T27" si="4">SUM(G4:G24)</f>
        <v>0</v>
      </c>
      <c r="H27" s="31">
        <f t="shared" si="4"/>
        <v>2450</v>
      </c>
      <c r="I27" s="31">
        <f t="shared" si="4"/>
        <v>0</v>
      </c>
      <c r="J27" s="31">
        <f t="shared" si="4"/>
        <v>0</v>
      </c>
      <c r="K27" s="31">
        <f t="shared" si="4"/>
        <v>70.290000000000006</v>
      </c>
      <c r="L27" s="14">
        <f>SUM(G27:K27,+E4)</f>
        <v>3841.3599999999997</v>
      </c>
      <c r="M27" s="31">
        <f t="shared" si="4"/>
        <v>0</v>
      </c>
      <c r="N27" s="31">
        <f t="shared" si="4"/>
        <v>0</v>
      </c>
      <c r="O27" s="31">
        <f t="shared" si="4"/>
        <v>15</v>
      </c>
      <c r="P27" s="31">
        <f t="shared" si="4"/>
        <v>458.33</v>
      </c>
      <c r="Q27" s="31">
        <f t="shared" si="4"/>
        <v>11</v>
      </c>
      <c r="R27" s="31">
        <f t="shared" si="4"/>
        <v>0</v>
      </c>
      <c r="S27" s="31">
        <f t="shared" si="4"/>
        <v>378.47</v>
      </c>
      <c r="T27" s="31">
        <f t="shared" si="4"/>
        <v>14.61</v>
      </c>
      <c r="U27" s="42">
        <f>SUM(M27:T27)</f>
        <v>877.41</v>
      </c>
    </row>
    <row r="28" spans="1:25" ht="41.4">
      <c r="A28" s="17"/>
      <c r="B28" s="32" t="s">
        <v>36</v>
      </c>
      <c r="C28" s="49"/>
      <c r="D28" s="33"/>
      <c r="E28" s="34"/>
      <c r="F28" s="59">
        <f>E27-F27</f>
        <v>2963.95</v>
      </c>
      <c r="G28" s="34"/>
      <c r="Y28" s="35"/>
    </row>
    <row r="29" spans="1:25" s="36" customFormat="1">
      <c r="A29" s="17"/>
      <c r="C29" s="50"/>
      <c r="D29" s="37"/>
      <c r="E29" s="38"/>
    </row>
    <row r="30" spans="1:25" ht="27.6">
      <c r="A30" s="17"/>
      <c r="B30" s="32" t="s">
        <v>17</v>
      </c>
      <c r="C30" s="49"/>
      <c r="D30" s="33"/>
      <c r="E30" s="39">
        <f>F28</f>
        <v>2963.95</v>
      </c>
    </row>
  </sheetData>
  <mergeCells count="2">
    <mergeCell ref="G2:L2"/>
    <mergeCell ref="M2:U2"/>
  </mergeCells>
  <phoneticPr fontId="1" type="noConversion"/>
  <pageMargins left="0.75" right="0.75" top="1" bottom="1" header="0.5" footer="0.5"/>
  <pageSetup paperSize="9" scale="10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Sheet1</vt:lpstr>
      <vt:lpstr>Sheet2</vt:lpstr>
      <vt:lpstr>Sheet4</vt:lpstr>
      <vt:lpstr>Sheet1!Print_Area</vt:lpstr>
      <vt:lpstr>Sheet2!Print_Area</vt:lpstr>
      <vt:lpstr>Sheet4!Print_Area</vt:lpstr>
    </vt:vector>
  </TitlesOfParts>
  <Company>Ministry of Defence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gillp101</dc:creator>
  <cp:lastModifiedBy>Phil Gill</cp:lastModifiedBy>
  <cp:lastPrinted>2018-03-11T10:57:44Z</cp:lastPrinted>
  <dcterms:created xsi:type="dcterms:W3CDTF">2006-11-09T16:41:48Z</dcterms:created>
  <dcterms:modified xsi:type="dcterms:W3CDTF">2019-03-25T18:11:17Z</dcterms:modified>
</cp:coreProperties>
</file>